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37" documentId="8_{525D9662-9232-44EA-9FED-2717B5FD4865}" xr6:coauthVersionLast="47" xr6:coauthVersionMax="47" xr10:uidLastSave="{58A0035E-9414-43EE-9206-B6EA0AA2D191}"/>
  <bookViews>
    <workbookView xWindow="-120" yWindow="-120" windowWidth="29040" windowHeight="15720" tabRatio="881" xr2:uid="{00000000-000D-0000-FFFF-FFFF00000000}"/>
  </bookViews>
  <sheets>
    <sheet name="Plantilla Ejecución (2023-05)" sheetId="31" r:id="rId1"/>
  </sheets>
  <definedNames>
    <definedName name="_xlnm.Print_Area" localSheetId="0">'Plantilla Ejecución (2023-05)'!$A$1:$J$115</definedName>
    <definedName name="_xlnm.Print_Titles" localSheetId="0">'Plantilla Ejecución (2023-05)'!$11:$11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1" l="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12" i="31"/>
  <c r="I77" i="31"/>
  <c r="I90" i="31" s="1"/>
  <c r="J90" i="31" s="1"/>
  <c r="H77" i="31"/>
  <c r="H90" i="31" s="1"/>
  <c r="G77" i="31"/>
  <c r="G90" i="31" s="1"/>
  <c r="F77" i="31"/>
  <c r="F90" i="31" s="1"/>
  <c r="D73" i="31" l="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K86" i="31"/>
  <c r="E86" i="31"/>
  <c r="K83" i="31"/>
  <c r="E83" i="31"/>
  <c r="K80" i="31"/>
  <c r="E80" i="31"/>
  <c r="K73" i="31"/>
  <c r="K70" i="31"/>
  <c r="K65" i="31"/>
  <c r="K55" i="31"/>
  <c r="K47" i="31"/>
  <c r="K39" i="31"/>
  <c r="K29" i="31"/>
  <c r="E29" i="31"/>
  <c r="K19" i="31"/>
  <c r="E19" i="31"/>
  <c r="K13" i="31"/>
  <c r="E13" i="31"/>
  <c r="W12" i="31"/>
  <c r="P12" i="31"/>
  <c r="Q12" i="31" s="1"/>
  <c r="R12" i="31" s="1"/>
  <c r="S12" i="31" s="1"/>
  <c r="T12" i="31" s="1"/>
  <c r="U12" i="31" s="1"/>
  <c r="B83" i="31" l="1"/>
  <c r="B80" i="31"/>
  <c r="B65" i="31"/>
  <c r="B70" i="31"/>
  <c r="B73" i="31"/>
  <c r="B47" i="31"/>
  <c r="B55" i="31"/>
  <c r="B29" i="31"/>
  <c r="B86" i="31"/>
  <c r="K12" i="31"/>
  <c r="K77" i="31" s="1"/>
  <c r="K79" i="31"/>
  <c r="K88" i="31" s="1"/>
  <c r="E79" i="31"/>
  <c r="E12" i="31"/>
  <c r="V11" i="31"/>
  <c r="W11" i="31" s="1"/>
  <c r="E77" i="31" l="1"/>
  <c r="B79" i="31"/>
  <c r="B13" i="31"/>
  <c r="E88" i="31"/>
  <c r="K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<sst xmlns="http://schemas.openxmlformats.org/spreadsheetml/2006/main" count="101" uniqueCount="100">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</sst>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96</xdr:row>
      <xdr:rowOff>171449</xdr:rowOff>
    </xdr:from>
    <xdr:to>
      <xdr:col>9</xdr:col>
      <xdr:colOff>103387</xdr:colOff>
      <xdr:row>114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9524" y="28565474"/>
          <a:ext cx="9618863" cy="3257551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0</xdr:row>
      <xdr:rowOff>76200</xdr:rowOff>
    </xdr:from>
    <xdr:to>
      <xdr:col>5</xdr:col>
      <xdr:colOff>151848</xdr:colOff>
      <xdr:row>6</xdr:row>
      <xdr:rowOff>40800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76200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W115"/>
  <sheetViews>
    <sheetView showGridLines="0" tabSelected="1" view="pageBreakPreview" zoomScaleNormal="100" zoomScaleSheetLayoutView="100" workbookViewId="0">
      <selection activeCell="J41" sqref="J41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9" width="13.85546875" customWidth="1"/>
    <col min="10" max="10" width="15.7109375" customWidth="1"/>
    <col min="11" max="11" width="8.7109375" hidden="1" customWidth="1"/>
    <col min="12" max="12" width="96.7109375" bestFit="1" customWidth="1"/>
    <col min="14" max="21" width="6" bestFit="1" customWidth="1"/>
    <col min="22" max="23" width="7" bestFit="1" customWidth="1"/>
  </cols>
  <sheetData>
    <row r="1" spans="1:23" s="7" customFormat="1" ht="1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s="7" customFormat="1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21"/>
      <c r="L2" s="22" t="s">
        <v>0</v>
      </c>
    </row>
    <row r="3" spans="1:23" s="7" customFormat="1" ht="18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21"/>
      <c r="L3" s="15" t="s">
        <v>1</v>
      </c>
    </row>
    <row r="4" spans="1:23" s="7" customFormat="1" ht="18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21"/>
      <c r="L4" s="15" t="s">
        <v>2</v>
      </c>
    </row>
    <row r="5" spans="1:23" s="7" customFormat="1" ht="18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21"/>
      <c r="L5" s="15" t="s">
        <v>4</v>
      </c>
    </row>
    <row r="6" spans="1:23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30"/>
    </row>
    <row r="7" spans="1:23" s="7" customFormat="1" ht="18.75" customHeight="1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21"/>
      <c r="L7" s="15"/>
    </row>
    <row r="8" spans="1:23" s="7" customFormat="1" ht="15.75" customHeight="1" x14ac:dyDescent="0.2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3" s="7" customFormat="1" ht="15" customHeight="1" x14ac:dyDescent="0.2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23" s="7" customFormat="1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23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6" t="s">
        <v>8</v>
      </c>
      <c r="K11" s="20" t="s">
        <v>10</v>
      </c>
      <c r="V11" s="16">
        <f>SUM(N12:V12)</f>
        <v>11.029108875781253</v>
      </c>
      <c r="W11" s="16">
        <f>+V11+W12</f>
        <v>13.989108875781252</v>
      </c>
    </row>
    <row r="12" spans="1:23" s="17" customFormat="1" x14ac:dyDescent="0.25">
      <c r="A12" s="1" t="s">
        <v>11</v>
      </c>
      <c r="B12" s="8">
        <f t="shared" ref="B12:B43" si="0">SUM(E12:K12)</f>
        <v>87058597.120000005</v>
      </c>
      <c r="C12" s="23">
        <f>C13+C19+C29+C55</f>
        <v>118280481</v>
      </c>
      <c r="D12" s="23">
        <f>D13+D19+D29+D55</f>
        <v>0</v>
      </c>
      <c r="E12" s="23">
        <f t="shared" ref="E12:K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8">
        <f>SUM(E12:E12)+F12+G12+H12+I12</f>
        <v>43529298.560000002</v>
      </c>
      <c r="K12" s="8">
        <f t="shared" si="1"/>
        <v>0</v>
      </c>
      <c r="N12" s="6">
        <v>1</v>
      </c>
      <c r="O12" s="6">
        <v>1.05</v>
      </c>
      <c r="P12" s="6">
        <f>+O12*1.05</f>
        <v>1.1025</v>
      </c>
      <c r="Q12" s="6">
        <f t="shared" ref="Q12:U12" si="2">+P12*1.05</f>
        <v>1.1576250000000001</v>
      </c>
      <c r="R12" s="6">
        <f t="shared" si="2"/>
        <v>1.2155062500000002</v>
      </c>
      <c r="S12" s="6">
        <f t="shared" si="2"/>
        <v>1.2762815625000004</v>
      </c>
      <c r="T12" s="6">
        <f t="shared" si="2"/>
        <v>1.3400956406250004</v>
      </c>
      <c r="U12" s="6">
        <f t="shared" si="2"/>
        <v>1.4071004226562505</v>
      </c>
      <c r="V12" s="6">
        <v>1.48</v>
      </c>
      <c r="W12" s="6">
        <f>+V12*2</f>
        <v>2.96</v>
      </c>
    </row>
    <row r="13" spans="1:23" s="17" customFormat="1" ht="30" customHeight="1" x14ac:dyDescent="0.25">
      <c r="A13" s="2" t="s">
        <v>12</v>
      </c>
      <c r="B13" s="9">
        <f t="shared" si="0"/>
        <v>63235985.840000004</v>
      </c>
      <c r="C13" s="24">
        <f t="shared" ref="C13:K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f t="shared" ref="J13:J76" si="4">SUM(E13:E13)+F13+G13+H13+I13</f>
        <v>31617992.920000002</v>
      </c>
      <c r="K13" s="9">
        <f t="shared" si="3"/>
        <v>0</v>
      </c>
      <c r="N13" s="18"/>
    </row>
    <row r="14" spans="1:23" s="7" customFormat="1" x14ac:dyDescent="0.25">
      <c r="A14" s="3" t="s">
        <v>13</v>
      </c>
      <c r="B14" s="11">
        <f t="shared" si="0"/>
        <v>46564678.240000002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4">
        <f t="shared" si="4"/>
        <v>23282339.120000001</v>
      </c>
      <c r="K14" s="11">
        <v>0</v>
      </c>
    </row>
    <row r="15" spans="1:23" s="7" customFormat="1" x14ac:dyDescent="0.25">
      <c r="A15" s="3" t="s">
        <v>14</v>
      </c>
      <c r="B15" s="11">
        <f t="shared" si="0"/>
        <v>9873694.4199999999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4">
        <f t="shared" si="4"/>
        <v>4936847.21</v>
      </c>
      <c r="K15" s="11">
        <v>0</v>
      </c>
    </row>
    <row r="16" spans="1:23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4">
        <f t="shared" si="4"/>
        <v>0</v>
      </c>
      <c r="K16" s="11">
        <v>0</v>
      </c>
    </row>
    <row r="17" spans="1:11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4">
        <f t="shared" si="4"/>
        <v>0</v>
      </c>
      <c r="K17" s="11">
        <v>0</v>
      </c>
    </row>
    <row r="18" spans="1:11" s="7" customFormat="1" ht="30" x14ac:dyDescent="0.25">
      <c r="A18" s="3" t="s">
        <v>17</v>
      </c>
      <c r="B18" s="11">
        <f t="shared" si="0"/>
        <v>6797613.1799999997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4">
        <f t="shared" si="4"/>
        <v>3398806.59</v>
      </c>
      <c r="K18" s="11">
        <v>0</v>
      </c>
    </row>
    <row r="19" spans="1:11" s="17" customFormat="1" x14ac:dyDescent="0.25">
      <c r="A19" s="2" t="s">
        <v>18</v>
      </c>
      <c r="B19" s="9">
        <f t="shared" si="0"/>
        <v>20914626.84</v>
      </c>
      <c r="C19" s="24">
        <f t="shared" ref="C19:K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f t="shared" si="4"/>
        <v>10457313.42</v>
      </c>
      <c r="K19" s="9">
        <f t="shared" si="5"/>
        <v>0</v>
      </c>
    </row>
    <row r="20" spans="1:11" s="7" customFormat="1" x14ac:dyDescent="0.25">
      <c r="A20" s="3" t="s">
        <v>19</v>
      </c>
      <c r="B20" s="11">
        <f t="shared" si="0"/>
        <v>2812395.88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4">
        <f t="shared" si="4"/>
        <v>1406197.94</v>
      </c>
      <c r="K20" s="11">
        <v>0</v>
      </c>
    </row>
    <row r="21" spans="1:11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4">
        <f t="shared" si="4"/>
        <v>0</v>
      </c>
      <c r="K21" s="11">
        <v>0</v>
      </c>
    </row>
    <row r="22" spans="1:11" s="7" customFormat="1" x14ac:dyDescent="0.25">
      <c r="A22" s="3" t="s">
        <v>21</v>
      </c>
      <c r="B22" s="11">
        <f t="shared" si="0"/>
        <v>1181182.1599999999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4">
        <f t="shared" si="4"/>
        <v>590591.07999999996</v>
      </c>
      <c r="K22" s="11">
        <v>0</v>
      </c>
    </row>
    <row r="23" spans="1:11" s="7" customFormat="1" ht="18" customHeight="1" x14ac:dyDescent="0.25">
      <c r="A23" s="3" t="s">
        <v>22</v>
      </c>
      <c r="B23" s="11">
        <f t="shared" si="0"/>
        <v>536993.19999999995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4">
        <f t="shared" si="4"/>
        <v>268496.59999999998</v>
      </c>
      <c r="K23" s="11">
        <v>0</v>
      </c>
    </row>
    <row r="24" spans="1:11" s="7" customFormat="1" x14ac:dyDescent="0.25">
      <c r="A24" s="3" t="s">
        <v>23</v>
      </c>
      <c r="B24" s="11">
        <f t="shared" si="0"/>
        <v>8244131.9199999999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4">
        <f t="shared" si="4"/>
        <v>4122065.96</v>
      </c>
      <c r="K24" s="11">
        <v>0</v>
      </c>
    </row>
    <row r="25" spans="1:11" s="7" customFormat="1" x14ac:dyDescent="0.25">
      <c r="A25" s="3" t="s">
        <v>24</v>
      </c>
      <c r="B25" s="11">
        <f t="shared" si="0"/>
        <v>3336490.14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4">
        <f t="shared" si="4"/>
        <v>1668245.07</v>
      </c>
      <c r="K25" s="11">
        <v>0</v>
      </c>
    </row>
    <row r="26" spans="1:11" s="7" customFormat="1" ht="45" x14ac:dyDescent="0.25">
      <c r="A26" s="3" t="s">
        <v>25</v>
      </c>
      <c r="B26" s="11">
        <f t="shared" si="0"/>
        <v>563878.34000000008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4">
        <f t="shared" si="4"/>
        <v>281939.17000000004</v>
      </c>
      <c r="K26" s="11">
        <v>0</v>
      </c>
    </row>
    <row r="27" spans="1:11" s="7" customFormat="1" ht="30" x14ac:dyDescent="0.25">
      <c r="A27" s="3" t="s">
        <v>26</v>
      </c>
      <c r="B27" s="11">
        <f t="shared" si="0"/>
        <v>1729408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4">
        <f t="shared" si="4"/>
        <v>864704</v>
      </c>
      <c r="K27" s="11">
        <v>0</v>
      </c>
    </row>
    <row r="28" spans="1:11" s="7" customFormat="1" ht="30" x14ac:dyDescent="0.25">
      <c r="A28" s="3" t="s">
        <v>27</v>
      </c>
      <c r="B28" s="11">
        <f t="shared" si="0"/>
        <v>2510147.2000000002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4">
        <f t="shared" si="4"/>
        <v>1255073.6000000001</v>
      </c>
      <c r="K28" s="11">
        <v>0</v>
      </c>
    </row>
    <row r="29" spans="1:11" s="17" customFormat="1" x14ac:dyDescent="0.25">
      <c r="A29" s="2" t="s">
        <v>28</v>
      </c>
      <c r="B29" s="9">
        <f t="shared" si="0"/>
        <v>2907984.44</v>
      </c>
      <c r="C29" s="24">
        <f t="shared" ref="C29:K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f t="shared" si="4"/>
        <v>1453992.22</v>
      </c>
      <c r="K29" s="9">
        <f t="shared" si="6"/>
        <v>0</v>
      </c>
    </row>
    <row r="30" spans="1:11" s="7" customFormat="1" ht="30" x14ac:dyDescent="0.25">
      <c r="A30" s="3" t="s">
        <v>29</v>
      </c>
      <c r="B30" s="11">
        <f t="shared" si="0"/>
        <v>86297.16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4">
        <f t="shared" si="4"/>
        <v>43148.58</v>
      </c>
      <c r="K30" s="11">
        <v>0</v>
      </c>
    </row>
    <row r="31" spans="1:11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4">
        <f t="shared" si="4"/>
        <v>0</v>
      </c>
      <c r="K31" s="11">
        <v>0</v>
      </c>
    </row>
    <row r="32" spans="1:11" s="7" customFormat="1" ht="30" x14ac:dyDescent="0.25">
      <c r="A32" s="3" t="s">
        <v>31</v>
      </c>
      <c r="B32" s="11">
        <f t="shared" si="0"/>
        <v>86203.72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4">
        <f t="shared" si="4"/>
        <v>43101.86</v>
      </c>
      <c r="K32" s="11">
        <v>0</v>
      </c>
    </row>
    <row r="33" spans="1:11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4">
        <f t="shared" si="4"/>
        <v>0</v>
      </c>
      <c r="K33" s="11">
        <v>0</v>
      </c>
    </row>
    <row r="34" spans="1:11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4">
        <f t="shared" si="4"/>
        <v>0</v>
      </c>
      <c r="K34" s="11">
        <v>0</v>
      </c>
    </row>
    <row r="35" spans="1:11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4">
        <f t="shared" si="4"/>
        <v>0</v>
      </c>
      <c r="K35" s="11">
        <v>0</v>
      </c>
    </row>
    <row r="36" spans="1:11" s="7" customFormat="1" ht="30" x14ac:dyDescent="0.25">
      <c r="A36" s="3" t="s">
        <v>35</v>
      </c>
      <c r="B36" s="11">
        <f t="shared" si="0"/>
        <v>1944000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4">
        <f t="shared" si="4"/>
        <v>972000</v>
      </c>
      <c r="K36" s="11">
        <v>0</v>
      </c>
    </row>
    <row r="37" spans="1:11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4">
        <f t="shared" si="4"/>
        <v>0</v>
      </c>
      <c r="K37" s="11">
        <v>0</v>
      </c>
    </row>
    <row r="38" spans="1:11" s="7" customFormat="1" x14ac:dyDescent="0.25">
      <c r="A38" s="3" t="s">
        <v>37</v>
      </c>
      <c r="B38" s="11">
        <f t="shared" si="0"/>
        <v>791483.56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4">
        <f t="shared" si="4"/>
        <v>395741.78</v>
      </c>
      <c r="K38" s="11">
        <v>0</v>
      </c>
    </row>
    <row r="39" spans="1:11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>
        <f t="shared" si="4"/>
        <v>0</v>
      </c>
      <c r="K39" s="9">
        <f t="shared" ref="K39" si="8">SUM(K40:K46)</f>
        <v>0</v>
      </c>
    </row>
    <row r="40" spans="1:11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4">
        <f t="shared" si="4"/>
        <v>0</v>
      </c>
      <c r="K40" s="11">
        <v>0</v>
      </c>
    </row>
    <row r="41" spans="1:11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4">
        <f t="shared" si="4"/>
        <v>0</v>
      </c>
      <c r="K41" s="11">
        <v>0</v>
      </c>
    </row>
    <row r="42" spans="1:11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4">
        <f t="shared" si="4"/>
        <v>0</v>
      </c>
      <c r="K42" s="11">
        <v>0</v>
      </c>
    </row>
    <row r="43" spans="1:11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4">
        <f t="shared" si="4"/>
        <v>0</v>
      </c>
      <c r="K43" s="11">
        <v>0</v>
      </c>
    </row>
    <row r="44" spans="1:11" s="7" customFormat="1" ht="30" x14ac:dyDescent="0.25">
      <c r="A44" s="3" t="s">
        <v>43</v>
      </c>
      <c r="B44" s="11">
        <f t="shared" ref="B44:B77" si="9">SUM(E44:K44)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4">
        <f t="shared" si="4"/>
        <v>0</v>
      </c>
      <c r="K44" s="11">
        <v>0</v>
      </c>
    </row>
    <row r="45" spans="1:11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4">
        <f t="shared" si="4"/>
        <v>0</v>
      </c>
      <c r="K45" s="11">
        <v>0</v>
      </c>
    </row>
    <row r="46" spans="1:11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4">
        <f t="shared" si="4"/>
        <v>0</v>
      </c>
      <c r="K46" s="11">
        <v>0</v>
      </c>
    </row>
    <row r="47" spans="1:11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4">
        <f t="shared" si="4"/>
        <v>0</v>
      </c>
      <c r="K47" s="9">
        <f t="shared" ref="K47" si="11">SUM(K48:K54)</f>
        <v>0</v>
      </c>
    </row>
    <row r="48" spans="1:11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4">
        <f t="shared" si="4"/>
        <v>0</v>
      </c>
      <c r="K48" s="11">
        <v>0</v>
      </c>
    </row>
    <row r="49" spans="1:11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4">
        <f t="shared" si="4"/>
        <v>0</v>
      </c>
      <c r="K49" s="11">
        <v>0</v>
      </c>
    </row>
    <row r="50" spans="1:11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4">
        <f t="shared" si="4"/>
        <v>0</v>
      </c>
      <c r="K50" s="11">
        <v>0</v>
      </c>
    </row>
    <row r="51" spans="1:11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4">
        <f t="shared" si="4"/>
        <v>0</v>
      </c>
      <c r="K51" s="11">
        <v>0</v>
      </c>
    </row>
    <row r="52" spans="1:11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4">
        <f t="shared" si="4"/>
        <v>0</v>
      </c>
      <c r="K52" s="11">
        <v>0</v>
      </c>
    </row>
    <row r="53" spans="1:11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4">
        <f t="shared" si="4"/>
        <v>0</v>
      </c>
      <c r="K53" s="11">
        <v>0</v>
      </c>
    </row>
    <row r="54" spans="1:11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4">
        <f t="shared" si="4"/>
        <v>0</v>
      </c>
      <c r="K54" s="11">
        <v>0</v>
      </c>
    </row>
    <row r="55" spans="1:11" s="17" customFormat="1" ht="30" x14ac:dyDescent="0.25">
      <c r="A55" s="2" t="s">
        <v>54</v>
      </c>
      <c r="B55" s="9">
        <f t="shared" si="9"/>
        <v>0</v>
      </c>
      <c r="C55" s="24">
        <f t="shared" ref="C55:K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4">
        <f t="shared" si="4"/>
        <v>0</v>
      </c>
      <c r="K55" s="9">
        <f t="shared" si="12"/>
        <v>0</v>
      </c>
    </row>
    <row r="56" spans="1:11" s="7" customFormat="1" x14ac:dyDescent="0.25">
      <c r="A56" s="3" t="s">
        <v>55</v>
      </c>
      <c r="B56" s="11">
        <f t="shared" si="9"/>
        <v>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4">
        <f t="shared" si="4"/>
        <v>0</v>
      </c>
      <c r="K56" s="11">
        <v>0</v>
      </c>
    </row>
    <row r="57" spans="1:11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4">
        <f t="shared" si="4"/>
        <v>0</v>
      </c>
      <c r="K57" s="11">
        <v>0</v>
      </c>
    </row>
    <row r="58" spans="1:11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4">
        <f t="shared" si="4"/>
        <v>0</v>
      </c>
      <c r="K58" s="11">
        <v>0</v>
      </c>
    </row>
    <row r="59" spans="1:11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4">
        <f t="shared" si="4"/>
        <v>0</v>
      </c>
      <c r="K59" s="11">
        <v>0</v>
      </c>
    </row>
    <row r="60" spans="1:11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4">
        <f t="shared" si="4"/>
        <v>0</v>
      </c>
      <c r="K60" s="11">
        <v>0</v>
      </c>
    </row>
    <row r="61" spans="1:11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4">
        <f t="shared" si="4"/>
        <v>0</v>
      </c>
      <c r="K61" s="11">
        <v>0</v>
      </c>
    </row>
    <row r="62" spans="1:11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4">
        <f t="shared" si="4"/>
        <v>0</v>
      </c>
      <c r="K62" s="11">
        <v>0</v>
      </c>
    </row>
    <row r="63" spans="1:11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4">
        <f t="shared" si="4"/>
        <v>0</v>
      </c>
      <c r="K63" s="11">
        <v>0</v>
      </c>
    </row>
    <row r="64" spans="1:11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4">
        <f t="shared" si="4"/>
        <v>0</v>
      </c>
      <c r="K64" s="11">
        <v>0</v>
      </c>
    </row>
    <row r="65" spans="1:11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4">
        <f t="shared" si="4"/>
        <v>0</v>
      </c>
      <c r="K65" s="9">
        <f t="shared" ref="K65" si="14">SUM(K66:K69)</f>
        <v>0</v>
      </c>
    </row>
    <row r="66" spans="1:11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4">
        <f t="shared" si="4"/>
        <v>0</v>
      </c>
      <c r="K66" s="11">
        <v>0</v>
      </c>
    </row>
    <row r="67" spans="1:11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4">
        <f t="shared" si="4"/>
        <v>0</v>
      </c>
      <c r="K67" s="11">
        <v>0</v>
      </c>
    </row>
    <row r="68" spans="1:11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4">
        <f t="shared" si="4"/>
        <v>0</v>
      </c>
      <c r="K68" s="11">
        <v>0</v>
      </c>
    </row>
    <row r="69" spans="1:11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4">
        <f t="shared" si="4"/>
        <v>0</v>
      </c>
      <c r="K69" s="11">
        <v>0</v>
      </c>
    </row>
    <row r="70" spans="1:11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4">
        <f t="shared" si="4"/>
        <v>0</v>
      </c>
      <c r="K70" s="9">
        <f t="shared" ref="K70" si="16">SUM(K71:K72)</f>
        <v>0</v>
      </c>
    </row>
    <row r="71" spans="1:11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4">
        <f t="shared" si="4"/>
        <v>0</v>
      </c>
      <c r="K71" s="11">
        <v>0</v>
      </c>
    </row>
    <row r="72" spans="1:11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4">
        <f t="shared" si="4"/>
        <v>0</v>
      </c>
      <c r="K72" s="11">
        <v>0</v>
      </c>
    </row>
    <row r="73" spans="1:11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4">
        <f t="shared" si="4"/>
        <v>0</v>
      </c>
      <c r="K73" s="9">
        <f t="shared" ref="K73" si="18">SUM(K74:K76)</f>
        <v>0</v>
      </c>
    </row>
    <row r="74" spans="1:11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4">
        <f t="shared" si="4"/>
        <v>0</v>
      </c>
      <c r="K74" s="11">
        <v>0</v>
      </c>
    </row>
    <row r="75" spans="1:11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4">
        <f t="shared" si="4"/>
        <v>0</v>
      </c>
      <c r="K75" s="11">
        <v>0</v>
      </c>
    </row>
    <row r="76" spans="1:11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4">
        <f t="shared" si="4"/>
        <v>0</v>
      </c>
      <c r="K76" s="11">
        <v>0</v>
      </c>
    </row>
    <row r="77" spans="1:11" s="7" customFormat="1" x14ac:dyDescent="0.25">
      <c r="A77" s="4" t="s">
        <v>76</v>
      </c>
      <c r="B77" s="12">
        <f t="shared" si="9"/>
        <v>87058597.120000005</v>
      </c>
      <c r="C77" s="27">
        <f>C12</f>
        <v>118280481</v>
      </c>
      <c r="D77" s="27">
        <f t="shared" ref="D77" si="19">D12</f>
        <v>0</v>
      </c>
      <c r="E77" s="27">
        <f>E12</f>
        <v>7698177.0500000007</v>
      </c>
      <c r="F77" s="27">
        <f>F12</f>
        <v>6095010.1100000003</v>
      </c>
      <c r="G77" s="27">
        <f>G12</f>
        <v>9133546.8599999994</v>
      </c>
      <c r="H77" s="27">
        <f>H12</f>
        <v>7971063.3899999997</v>
      </c>
      <c r="I77" s="27">
        <f>I12</f>
        <v>12631501.15</v>
      </c>
      <c r="J77" s="27">
        <f t="shared" ref="J77:J90" si="20">SUM(E77:E77)+F77+G77+H77+I77</f>
        <v>43529298.560000002</v>
      </c>
      <c r="K77" s="12">
        <f t="shared" ref="K77" si="21">K12</f>
        <v>0</v>
      </c>
    </row>
    <row r="78" spans="1:11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39">
        <f t="shared" si="20"/>
        <v>0</v>
      </c>
      <c r="K78" s="10"/>
    </row>
    <row r="79" spans="1:11" s="7" customFormat="1" x14ac:dyDescent="0.25">
      <c r="A79" s="1" t="s">
        <v>77</v>
      </c>
      <c r="B79" s="8">
        <f t="shared" ref="B79:B88" si="22">SUM(E79:K79)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36">
        <f t="shared" si="20"/>
        <v>0</v>
      </c>
      <c r="K79" s="8">
        <f t="shared" ref="K79" si="24">K80+K83+K86</f>
        <v>0</v>
      </c>
    </row>
    <row r="80" spans="1:11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37">
        <f t="shared" si="20"/>
        <v>0</v>
      </c>
      <c r="K80" s="9">
        <f t="shared" ref="K80" si="26">SUM(K81:K82)</f>
        <v>0</v>
      </c>
    </row>
    <row r="81" spans="1:11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35">
        <f t="shared" si="20"/>
        <v>0</v>
      </c>
      <c r="K81" s="11">
        <v>0</v>
      </c>
    </row>
    <row r="82" spans="1:11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35">
        <f t="shared" si="20"/>
        <v>0</v>
      </c>
      <c r="K82" s="11">
        <v>0</v>
      </c>
    </row>
    <row r="83" spans="1:11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37">
        <f t="shared" si="20"/>
        <v>0</v>
      </c>
      <c r="K83" s="9">
        <f t="shared" ref="K83" si="28">SUM(K84:K85)</f>
        <v>0</v>
      </c>
    </row>
    <row r="84" spans="1:11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35">
        <f t="shared" si="20"/>
        <v>0</v>
      </c>
      <c r="K84" s="11">
        <v>0</v>
      </c>
    </row>
    <row r="85" spans="1:11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35">
        <f t="shared" si="20"/>
        <v>0</v>
      </c>
      <c r="K85" s="11">
        <v>0</v>
      </c>
    </row>
    <row r="86" spans="1:11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37">
        <f t="shared" si="20"/>
        <v>0</v>
      </c>
      <c r="K86" s="9">
        <f t="shared" ref="K86" si="30">SUM(K87)</f>
        <v>0</v>
      </c>
    </row>
    <row r="87" spans="1:11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35">
        <f t="shared" si="20"/>
        <v>0</v>
      </c>
      <c r="K87" s="11">
        <v>0</v>
      </c>
    </row>
    <row r="88" spans="1:11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>
        <v>0</v>
      </c>
      <c r="G88" s="12">
        <v>0</v>
      </c>
      <c r="H88" s="12"/>
      <c r="I88" s="12"/>
      <c r="J88" s="38">
        <f t="shared" si="20"/>
        <v>0</v>
      </c>
      <c r="K88" s="12">
        <f t="shared" ref="K88" si="32">K79</f>
        <v>0</v>
      </c>
    </row>
    <row r="89" spans="1:11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4">
        <f t="shared" si="20"/>
        <v>0</v>
      </c>
      <c r="K89" s="42"/>
    </row>
    <row r="90" spans="1:11" s="7" customFormat="1" ht="31.5" x14ac:dyDescent="0.25">
      <c r="A90" s="5" t="s">
        <v>87</v>
      </c>
      <c r="B90" s="13">
        <f>SUM(E90:K90)</f>
        <v>87058597.120000005</v>
      </c>
      <c r="C90" s="40">
        <f t="shared" ref="C90:J90" si="33">C77+C88</f>
        <v>118280481</v>
      </c>
      <c r="D90" s="40">
        <f t="shared" si="33"/>
        <v>0</v>
      </c>
      <c r="E90" s="14">
        <f t="shared" si="33"/>
        <v>7698177.0500000007</v>
      </c>
      <c r="F90" s="14">
        <f t="shared" si="33"/>
        <v>6095010.1100000003</v>
      </c>
      <c r="G90" s="14">
        <f t="shared" si="33"/>
        <v>9133546.8599999994</v>
      </c>
      <c r="H90" s="14">
        <f t="shared" si="33"/>
        <v>7971063.3899999997</v>
      </c>
      <c r="I90" s="14">
        <f t="shared" ref="I90" si="34">I77+I88</f>
        <v>12631501.15</v>
      </c>
      <c r="J90" s="40">
        <f t="shared" si="20"/>
        <v>43529298.560000002</v>
      </c>
      <c r="K90" s="14">
        <f t="shared" ref="K90" si="35">K77+K88</f>
        <v>0</v>
      </c>
    </row>
    <row r="91" spans="1:11" x14ac:dyDescent="0.25">
      <c r="A91" t="s">
        <v>88</v>
      </c>
    </row>
    <row r="92" spans="1:11" x14ac:dyDescent="0.25">
      <c r="A92" t="s">
        <v>89</v>
      </c>
    </row>
    <row r="93" spans="1:11" x14ac:dyDescent="0.25">
      <c r="A93" t="s">
        <v>90</v>
      </c>
    </row>
    <row r="94" spans="1:11" x14ac:dyDescent="0.25">
      <c r="A94" t="s">
        <v>6</v>
      </c>
    </row>
    <row r="95" spans="1:11" x14ac:dyDescent="0.25">
      <c r="A95" t="s">
        <v>91</v>
      </c>
    </row>
    <row r="96" spans="1:11" x14ac:dyDescent="0.25">
      <c r="A96" t="s">
        <v>92</v>
      </c>
      <c r="J96" s="32"/>
    </row>
    <row r="97" spans="1:10" x14ac:dyDescent="0.25">
      <c r="J97" s="32"/>
    </row>
    <row r="98" spans="1:10" x14ac:dyDescent="0.25">
      <c r="J98" s="32"/>
    </row>
    <row r="99" spans="1:10" x14ac:dyDescent="0.25">
      <c r="A99" s="48"/>
      <c r="B99" s="48"/>
      <c r="C99" s="48"/>
      <c r="D99" s="48"/>
      <c r="E99" s="48"/>
    </row>
    <row r="115" spans="2:4" s="47" customFormat="1" ht="8.25" x14ac:dyDescent="0.15">
      <c r="B115" s="31"/>
      <c r="C115" s="31"/>
      <c r="D115" s="43"/>
    </row>
  </sheetData>
  <mergeCells count="7">
    <mergeCell ref="A99:E99"/>
    <mergeCell ref="A1:K1"/>
    <mergeCell ref="A8:K8"/>
    <mergeCell ref="A9:K9"/>
    <mergeCell ref="A10:J10"/>
    <mergeCell ref="A2:J5"/>
    <mergeCell ref="A7:J7"/>
  </mergeCells>
  <printOptions horizontalCentered="1"/>
  <pageMargins left="0.39370078740157483" right="0.39370078740157483" top="0.59055118110236227" bottom="0.59055118110236227" header="0" footer="0.31496062992125984"/>
  <pageSetup scale="61" fitToHeight="0" orientation="portrait" r:id="rId1"/>
  <rowBreaks count="2" manualBreakCount="2">
    <brk id="46" max="8" man="1"/>
    <brk id="8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(2023-05)</vt:lpstr>
      <vt:lpstr>'Plantilla Ejecución (2023-05)'!Área_de_impresión</vt:lpstr>
      <vt:lpstr>'Plantilla Ejecución (2023-05)'!Títulos_a_imprimir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2023-06-09T17:42:09Z</cp:lastPrinted>
  <dcterms:created xsi:type="dcterms:W3CDTF">2018-04-17T18:57:16Z</dcterms:created>
  <dcterms:modified xsi:type="dcterms:W3CDTF">2023-06-09T17:43:39Z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