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Y:\Direccion de Promocion de Ética e Integridad\División de Comisiones de Ética Pública\CEP conformadas\Consejo Nacional para el Cambio Climático y el MDL (CNCCMDL)\Evaluaciones 2019\T3\"/>
    </mc:Choice>
  </mc:AlternateContent>
  <xr:revisionPtr revIDLastSave="0" documentId="13_ncr:1_{1B8494DF-2B9B-4328-BA08-03DFDF54755F}" xr6:coauthVersionLast="45" xr6:coauthVersionMax="45" xr10:uidLastSave="{00000000-0000-0000-0000-000000000000}"/>
  <bookViews>
    <workbookView xWindow="-120" yWindow="-120" windowWidth="20730" windowHeight="11160" tabRatio="665" xr2:uid="{00000000-000D-0000-FFFF-FFFF00000000}"/>
  </bookViews>
  <sheets>
    <sheet name="Evaluación PT 2019" sheetId="9" r:id="rId1"/>
    <sheet name="Resumen de resultados" sheetId="12" r:id="rId2"/>
    <sheet name="Hoja1" sheetId="10" state="hidden" r:id="rId3"/>
  </sheets>
  <externalReferences>
    <externalReference r:id="rId4"/>
    <externalReference r:id="rId5"/>
  </externalReferences>
  <definedNames>
    <definedName name="_xlnm._FilterDatabase" localSheetId="0" hidden="1">'Evaluación PT 2019'!$A$12:$R$68</definedName>
    <definedName name="_xlnm._FilterDatabase" localSheetId="1" hidden="1">'[1]PRELIMINAR POA'!#REF!</definedName>
    <definedName name="_xlnm._FilterDatabase" hidden="1">'[1]PRELIMINAR POA'!#REF!</definedName>
    <definedName name="_xlnm.Print_Area" localSheetId="0">'Evaluación PT 2019'!$A$1:$R$72</definedName>
    <definedName name="_xlnm.Print_Area" localSheetId="1">#REF!</definedName>
    <definedName name="_xlnm.Print_Area">#REF!</definedName>
    <definedName name="MyExchangeRate" localSheetId="0">#REF!</definedName>
    <definedName name="MyExchangeRate" localSheetId="1">#REF!</definedName>
    <definedName name="MyExchangeRate">#REF!</definedName>
    <definedName name="OLE_LINK1" localSheetId="0">#REF!</definedName>
    <definedName name="OLE_LINK1" localSheetId="1">#REF!</definedName>
    <definedName name="OLE_LINK1">#REF!</definedName>
    <definedName name="_xlnm.Print_Titles" localSheetId="0">'Evaluación PT 2019'!$11:$15</definedName>
    <definedName name="_xlnm.Print_Titles" localSheetId="1">#REF!</definedName>
    <definedName name="_xlnm.Print_Titles">#REF!</definedName>
    <definedName name="x" localSheetId="0">#REF!</definedName>
    <definedName name="x" localSheetId="1">#REF!</definedName>
    <definedName name="x">#REF!</definedName>
    <definedName name="Z_1992F7E4_1E53_4481_BA17_DD12AA9F966D_.wvu.PrintArea" localSheetId="0" hidden="1">#REF!</definedName>
    <definedName name="Z_1992F7E4_1E53_4481_BA17_DD12AA9F966D_.wvu.PrintArea" localSheetId="1" hidden="1">#REF!</definedName>
    <definedName name="Z_1992F7E4_1E53_4481_BA17_DD12AA9F966D_.wvu.PrintArea" hidden="1">#REF!</definedName>
    <definedName name="Z_4636F452_EA90_4649_AA40_380207579D3F_.wvu.Rows" hidden="1">'[1]PRELIMINAR POA'!$191:$191,'[1]PRELIMINAR POA'!$3699:$3705</definedName>
    <definedName name="Z_A01F15F0_446B_4031_8939_F73EA6CB975B_.wvu.PrintArea" localSheetId="0" hidden="1">#REF!</definedName>
    <definedName name="Z_A01F15F0_446B_4031_8939_F73EA6CB975B_.wvu.PrintArea" localSheetId="1" hidden="1">#REF!</definedName>
    <definedName name="Z_A01F15F0_446B_4031_8939_F73EA6CB975B_.wvu.PrintArea" hidden="1">#REF!</definedName>
    <definedName name="Z_A01F15F0_446B_4031_8939_F73EA6CB975B_.wvu.Rows" hidden="1">'[2]POA GENERAL'!$191:$191,'[2]POA GENERAL'!$2787:$2787,'[2]POA GENERAL'!$3699:$3705</definedName>
    <definedName name="Z_A4678EA1_6D48_4DAD_9A41_8C1ADB2E3BBF_.wvu.PrintArea" localSheetId="0" hidden="1">#REF!</definedName>
    <definedName name="Z_A4678EA1_6D48_4DAD_9A41_8C1ADB2E3BBF_.wvu.PrintArea" localSheetId="1" hidden="1">#REF!</definedName>
    <definedName name="Z_A4678EA1_6D48_4DAD_9A41_8C1ADB2E3BBF_.wvu.PrintArea" hidden="1">#REF!</definedName>
    <definedName name="Z_A4678EA1_6D48_4DAD_9A41_8C1ADB2E3BBF_.wvu.Rows" hidden="1">'[1]PRELIMINAR POA'!$191:$191,'[1]PRELIMINAR POA'!$2787:$2787,'[1]PRELIMINAR POA'!$3699:$3705</definedName>
    <definedName name="Z_AD437F39_83AA_45A2_BE5C_6BF2B6959FBD_.wvu.PrintArea" localSheetId="0" hidden="1">#REF!</definedName>
    <definedName name="Z_AD437F39_83AA_45A2_BE5C_6BF2B6959FBD_.wvu.PrintArea" localSheetId="1" hidden="1">#REF!</definedName>
    <definedName name="Z_AD437F39_83AA_45A2_BE5C_6BF2B6959FBD_.wvu.PrintArea" hidden="1">#REF!</definedName>
    <definedName name="Z_BFDEDB31_9899_48A8_914B_CA36B71B031E_.wvu.PrintArea" localSheetId="0" hidden="1">#REF!</definedName>
    <definedName name="Z_BFDEDB31_9899_48A8_914B_CA36B71B031E_.wvu.PrintArea" localSheetId="1" hidden="1">#REF!</definedName>
    <definedName name="Z_BFDEDB31_9899_48A8_914B_CA36B71B031E_.wvu.PrintArea" hidden="1">#REF!</definedName>
    <definedName name="Z_BFDEDB31_9899_48A8_914B_CA36B71B031E_.wvu.Rows" hidden="1">'[1]PRELIMINAR POA'!$191:$191,'[1]PRELIMINAR POA'!$2787:$2787,'[1]PRELIMINAR POA'!$3699:$3705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46" i="9" l="1"/>
  <c r="Q31" i="9" l="1"/>
  <c r="Q17" i="9" l="1"/>
  <c r="Q16" i="9" l="1"/>
  <c r="Q15" i="9"/>
  <c r="Q26" i="9" l="1"/>
  <c r="E46" i="9"/>
  <c r="C8" i="12"/>
  <c r="C7" i="12"/>
  <c r="C6" i="12"/>
  <c r="C5" i="12"/>
  <c r="Q64" i="9"/>
  <c r="Q63" i="9"/>
  <c r="Q62" i="9"/>
  <c r="Q59" i="9"/>
  <c r="Q60" i="9"/>
  <c r="Q54" i="9"/>
  <c r="Q49" i="9"/>
  <c r="Q44" i="9"/>
  <c r="Q43" i="9"/>
  <c r="Q39" i="9"/>
  <c r="Q25" i="9"/>
  <c r="Q21" i="9"/>
  <c r="C10" i="12" l="1"/>
  <c r="Q67" i="9" l="1"/>
  <c r="Q66" i="9"/>
  <c r="Q65" i="9"/>
  <c r="L8" i="12" l="1"/>
  <c r="L7" i="12"/>
  <c r="L6" i="12"/>
  <c r="L5" i="12"/>
  <c r="K8" i="12"/>
  <c r="K7" i="12"/>
  <c r="K6" i="12"/>
  <c r="K5" i="12"/>
  <c r="J8" i="12"/>
  <c r="J7" i="12"/>
  <c r="J6" i="12"/>
  <c r="J5" i="12"/>
  <c r="I8" i="12"/>
  <c r="I7" i="12"/>
  <c r="I6" i="12"/>
  <c r="I5" i="12"/>
  <c r="H8" i="12"/>
  <c r="H7" i="12"/>
  <c r="H6" i="12"/>
  <c r="H5" i="12"/>
  <c r="Q68" i="9" l="1"/>
  <c r="L9" i="12"/>
  <c r="K9" i="12"/>
  <c r="J9" i="12"/>
  <c r="I9" i="12"/>
  <c r="H9" i="12"/>
  <c r="M9" i="12" l="1"/>
  <c r="E5" i="12" s="1"/>
  <c r="E6" i="12" l="1"/>
  <c r="E8" i="12"/>
  <c r="E7" i="12"/>
  <c r="E9" i="12"/>
  <c r="E10" i="12" l="1"/>
</calcChain>
</file>

<file path=xl/sharedStrings.xml><?xml version="1.0" encoding="utf-8"?>
<sst xmlns="http://schemas.openxmlformats.org/spreadsheetml/2006/main" count="261" uniqueCount="157">
  <si>
    <t>No.</t>
  </si>
  <si>
    <t>Indicadores</t>
  </si>
  <si>
    <t>Parcial</t>
  </si>
  <si>
    <t>Cumplido</t>
  </si>
  <si>
    <t>C</t>
  </si>
  <si>
    <t>PA</t>
  </si>
  <si>
    <t>No cumplido</t>
  </si>
  <si>
    <t>NC</t>
  </si>
  <si>
    <t>Observaciones de la DIGEIG</t>
  </si>
  <si>
    <t>DIRECCIÓN GENERAL DE ÉTICA E INTEGRIDAD GUBERNAMENTAL</t>
  </si>
  <si>
    <t>Creada mediante Decreto No. 486-12, de fecha  21 de agosto 2012</t>
  </si>
  <si>
    <t>Comisión de Ética Pública (CEP)</t>
  </si>
  <si>
    <t xml:space="preserve">DATOS GENERALES DE LA INSTITUCIÓN </t>
  </si>
  <si>
    <t>Institución:</t>
  </si>
  <si>
    <t>PARA USO DE LA DIGEIG</t>
  </si>
  <si>
    <t xml:space="preserve">Ponderación </t>
  </si>
  <si>
    <t xml:space="preserve">Descripción </t>
  </si>
  <si>
    <t xml:space="preserve">Período de ejecución proyectado </t>
  </si>
  <si>
    <t xml:space="preserve">Medios de verificación </t>
  </si>
  <si>
    <t>Tecnico Evaluador:</t>
  </si>
  <si>
    <t xml:space="preserve">Valor de la actividad </t>
  </si>
  <si>
    <t xml:space="preserve">Cantidad de actividades proyectadas </t>
  </si>
  <si>
    <t>DETALLE DE LAS ACTIVIDADES PROGRAMADAS</t>
  </si>
  <si>
    <t>Puntuación otorgada</t>
  </si>
  <si>
    <t>Cantidad de Servidores en la institución:</t>
  </si>
  <si>
    <t>Pendiente</t>
  </si>
  <si>
    <t>N/A</t>
  </si>
  <si>
    <t>P</t>
  </si>
  <si>
    <t>No Aplica</t>
  </si>
  <si>
    <t>T1</t>
  </si>
  <si>
    <t>T2</t>
  </si>
  <si>
    <t>T3</t>
  </si>
  <si>
    <t>T4</t>
  </si>
  <si>
    <t xml:space="preserve">Leyenda </t>
  </si>
  <si>
    <t>Trimestre 1 (enero, febrero, marzo)</t>
  </si>
  <si>
    <t>Trimestre 2 (abril, mayo, junio)</t>
  </si>
  <si>
    <t>Trimestre 3 (julio, agosto, septiembre)</t>
  </si>
  <si>
    <t>Trimestre 4 (octubre, noviembre, diciembre)</t>
  </si>
  <si>
    <t>RESUMEN DE RESULTADOS</t>
  </si>
  <si>
    <t xml:space="preserve"> Descripción de lo realizado</t>
  </si>
  <si>
    <t>Fecha (s) de realización de la actividad</t>
  </si>
  <si>
    <t>Cantidad de actividades realizadas</t>
  </si>
  <si>
    <r>
      <rPr>
        <b/>
        <sz val="20"/>
        <color theme="0"/>
        <rFont val="Arial"/>
        <family val="2"/>
      </rPr>
      <t>PARA LLENADO DE LAS CEP</t>
    </r>
    <r>
      <rPr>
        <sz val="14"/>
        <color theme="0"/>
        <rFont val="Arial"/>
        <family val="2"/>
      </rPr>
      <t xml:space="preserve"> </t>
    </r>
  </si>
  <si>
    <t>Aplicar encuestas para medir el conocimiento de los servidores públicos en la institución sobre temas relacionados a la ética, integridad, transparencia y prácticas anti-corrupción.</t>
  </si>
  <si>
    <t>Sensibilizar a los servidores públicos a través de charlas, talleres, cine fórums, seminarios, entre otras actividades; sobre temas relacionados a la ética en la función pública.</t>
  </si>
  <si>
    <t>Cantidad de personas proyectadas</t>
  </si>
  <si>
    <t xml:space="preserve"> - Hoja de registro de los participantes.
 - Convocatorias.
 - Correos electrónicos.
 - Comunicaciones. </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</si>
  <si>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</si>
  <si>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Realizar actividades en conmemoración al Día Nacional de la Ética Ciudadana (29 de abril).</t>
  </si>
  <si>
    <t xml:space="preserve"> - Hoja de registro de participantes.
 - Convocatorias.
 - Correos electrónicos.
 - Comunicaciones. </t>
  </si>
  <si>
    <t xml:space="preserve"> - Cantidad y tipo de sensibilizaciones realizadas.</t>
  </si>
  <si>
    <t>PROYECTO 1 - 23 pts.</t>
  </si>
  <si>
    <t>Realizar auditorias éticas aleatorias a los instrumentos de Transparencia Institucional a fin de garantizar la veracidad de las informaciones publicadas por la institución.</t>
  </si>
  <si>
    <t xml:space="preserve"> - Un informe anual que contenga información de monitoreos realizados durante todo el año.</t>
  </si>
  <si>
    <t xml:space="preserve"> - Cantidad de informes realizados y remitidos a la DIGEIG.</t>
  </si>
  <si>
    <t>PROYECTO 2 - 7 pts.</t>
  </si>
  <si>
    <t>Elaborar y mantener actualizada una base de datos de los sujetos obligados a presentar declaración jurada de bienes.</t>
  </si>
  <si>
    <t xml:space="preserve"> - Cantidad de sujetos obligados a presentar declaración jurada de bienes.
 - Cantidad de sujetos que presentaron su declaración jurada de bienes.</t>
  </si>
  <si>
    <t>Gestión de denuncias:</t>
  </si>
  <si>
    <t xml:space="preserve">  a. Disponer y administrar de un buzón de denuncias sobre prácticas anti-éticas y corrupción administrativa.</t>
  </si>
  <si>
    <t xml:space="preserve">   b. Mantener disponible un correo electrónico para la recepción de denuncias.</t>
  </si>
  <si>
    <t xml:space="preserve">   c. Sensibilizar a los servidores sobre la forma en que deben presentar sus denuncias y promocionar los medios disponibles.</t>
  </si>
  <si>
    <t xml:space="preserve"> - Cantidad y tipo de medios disponibles.
 - Cantidad y tipo de promociones realizadas.
 - Cantidad de servidores sensibilizados.</t>
  </si>
  <si>
    <t>Compromisos de comportamiento ético (Códigos de pautas éticas):</t>
  </si>
  <si>
    <t xml:space="preserve">  a. Elaborar y mantener actualizada una base de datos sobre los funcionarios nombrados por decreto presidencial en la institución.</t>
  </si>
  <si>
    <t xml:space="preserve">  b. Gestionar la firma de los funcionarios nombrados por decreto presidencial. </t>
  </si>
  <si>
    <t xml:space="preserve"> - Base de datos actualizada.</t>
  </si>
  <si>
    <t xml:space="preserve"> - Compromiso(s) de comportamiento ético firmado(s) y remitido(s) a la DIGEIG en original.</t>
  </si>
  <si>
    <t xml:space="preserve"> - Certificación de Recursos Humanos de la no existencia de funcionarios nombrados por decreto presidencial.</t>
  </si>
  <si>
    <t xml:space="preserve"> - Cantidad de funcionarios nombrados por decreto.
 - Cantidad de códigos de pautas éticas firmados.</t>
  </si>
  <si>
    <t xml:space="preserve">Monitorear y evaluar el contenido de los compromisos de comportamiento ético (códigos de pautas éticas) en la gestión de los firmantes. </t>
  </si>
  <si>
    <t>Informe de monitoreo y evaluacion firmados por los miembros de la CEP y remitido a la DIGEIG.</t>
  </si>
  <si>
    <t xml:space="preserve"> - Cantidad de informes realizados y remitido a la DIGEIG.</t>
  </si>
  <si>
    <t xml:space="preserve"> Código de ética institucional:
a. Elaboración y/o actualización del código de ética institucional.                                                                                        b.  Distribución y promoción de su contenido entre los servidores públicos de la institución.</t>
  </si>
  <si>
    <t xml:space="preserve"> - Codigo de ética elaborado y/o actualizado remitido a la DIGEIG.
 - Acuse de recibo.
 - Registro de asistencia.
 - Correos electrónicos.
 - Circulares.</t>
  </si>
  <si>
    <t xml:space="preserve"> - Cantidad de códigos de ética elaborados y/o actualizados.
- Cantidad de códigos de ética distribuidos.
- Cantidad de promociones realizadas.</t>
  </si>
  <si>
    <t>Conflictos de intereses:</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</si>
  <si>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</si>
  <si>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</si>
  <si>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a.  Sensibilizar al personal sobre qué son conflictos de intereses y como detectarlos.</t>
  </si>
  <si>
    <t>b. Detectar potenciales casos de conflictos de intereses en la institución.</t>
  </si>
  <si>
    <t>Sensibilizar de forma presencial sobre los delitos de corrupción tipificados en la ley dominicana y presentar casos prácticos (Ej.: Cohecho, soborno, nepotismo, abuso de confianza, etc.)</t>
  </si>
  <si>
    <t xml:space="preserve"> - Cantidad y tipo de sensibilizaciones realizadas.
 - Cantidad de servidores sensibilizados.</t>
  </si>
  <si>
    <t>PROYECTO 3 - 47 pts.</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</si>
  <si>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</si>
  <si>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Un informe  anual que contemple la verificacion de los cuatro componentes remitido a la DIGEIG.</t>
  </si>
  <si>
    <t xml:space="preserve"> - Cantidad de informes realizados.</t>
  </si>
  <si>
    <t>Verificar el cumplimiento de los procedimientos de selección a los que están sujetas las contrataciones públicas, según el artículo 16 de la ley 340-06.</t>
  </si>
  <si>
    <t xml:space="preserve"> - Un informe  anual remitido a la DIGEIG.</t>
  </si>
  <si>
    <t>Desarrollar un piloto para la Identificación y mitigación de situaciones que facilitan o estimulan actos de corrupción o contrarios a los valores institucionales, en  las áreas más vulnerables de la organización.</t>
  </si>
  <si>
    <t xml:space="preserve"> - Cantidad de áreas seleccionadas.
 - Cantidad de riesgos de corrupción identificados.
 - Cantidad de acciones de mitigación propuestas.</t>
  </si>
  <si>
    <t>PROYECTO 4 - 23 pts.</t>
  </si>
  <si>
    <t xml:space="preserve">Realizar reuniones ordinarias mensuales para atender asuntos relativos al plan de acción. </t>
  </si>
  <si>
    <t xml:space="preserve"> - Doce (12) actas de reuniones ordinarias.</t>
  </si>
  <si>
    <t xml:space="preserve"> - Cantidad de reuniones ordinarias realizadas.</t>
  </si>
  <si>
    <t>Elaborar el plan de trabajo 2020, gestionar la inclusión en el POA institucional y asignación de fondos a las actividades que lo ameriten.</t>
  </si>
  <si>
    <t xml:space="preserve"> - Plan validado por la DIGEIG.</t>
  </si>
  <si>
    <t xml:space="preserve"> - Cantidad de planes validados. </t>
  </si>
  <si>
    <t>Llevar un registro de las Comisiones de ética o enlaces en las dependencias que tenga la institución en el interior del país.</t>
  </si>
  <si>
    <t xml:space="preserve"> - Cuadro control actulizado.
 - Comunicación notificando la no existencia de dependencias en el inteior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</si>
  <si>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</si>
  <si>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</si>
  <si>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 xml:space="preserve"> - Comunicación remitida a la DIGEIG notificando quienes componen la comisión electoral.</t>
  </si>
  <si>
    <t xml:space="preserve"> - Cantidad de comisiones electorales conformadas y notificadas a la DIGEIG.</t>
  </si>
  <si>
    <t>Presentar informe de gestión sobre las ejecutorias de la CEP 2017-2019, a ser entregada a la nueva CEP y la DIGEIG.</t>
  </si>
  <si>
    <t xml:space="preserve"> - Hoja de registro de participantes.
 - Convocatorias.
 - Correos electrónicos.
 - Comunicaciones. 
 - Fotos.
 - Informes.</t>
  </si>
  <si>
    <t xml:space="preserve"> - Informe de gestión recibido por la nueva CEP y la DIGEIG.</t>
  </si>
  <si>
    <t xml:space="preserve"> - Cantidad de informes elaborados y remitidos.</t>
  </si>
  <si>
    <t>Ejecución de otras actividades no contempladas en el presente plan, relativas a las atribuciones de las Comisiones de Ética, según el articulo 23 de la resolución 04/2017.</t>
  </si>
  <si>
    <t xml:space="preserve"> - Cantidad de actividades no proyectadas ejecutadas.</t>
  </si>
  <si>
    <t xml:space="preserve">  - Tabulación</t>
  </si>
  <si>
    <t>T1/T2/T3/T4</t>
  </si>
  <si>
    <t xml:space="preserve"> - Cantidad de encuestas aplicadas y tabuladas</t>
  </si>
  <si>
    <t xml:space="preserve"> - Cuadro control de denuncias recibidas y gestionadas.                                - Constancia de no recepción de denuncias.     - Correos promocionando medios disponibles.               - Ciculares promocionando medios disponibles.                         - Registro de participantes.</t>
  </si>
  <si>
    <t>CALIFICACION FINAL</t>
  </si>
  <si>
    <t>Matriz para evaluación del Plan de trabajo 2019</t>
  </si>
  <si>
    <t xml:space="preserve">Penalidad </t>
  </si>
  <si>
    <t xml:space="preserve">Ponderación de actividades </t>
  </si>
  <si>
    <t>Calificaciones</t>
  </si>
  <si>
    <t xml:space="preserve"> CUMPLIDO</t>
  </si>
  <si>
    <t>PARCIAL</t>
  </si>
  <si>
    <t>PENDIENTE</t>
  </si>
  <si>
    <t>NO CUMPLIDO</t>
  </si>
  <si>
    <t>CUMPLIDO</t>
  </si>
  <si>
    <t>TOTAL DE PONDERACIONES</t>
  </si>
  <si>
    <t>CALIFICACIÓN TOTAL</t>
  </si>
  <si>
    <t>Total</t>
  </si>
  <si>
    <t>Fecha de validación del plan de Trabajo:</t>
  </si>
  <si>
    <t>Consejo Nacional para el Cambio Climático y el Mecanismo de Desarrollo Limpio (CNCCMDL)</t>
  </si>
  <si>
    <t>26/11/2018</t>
  </si>
  <si>
    <t xml:space="preserve">T1 </t>
  </si>
  <si>
    <t>N/A. Cuentan con un Código de Ética Institucional elaborado a principíos del año 2018.</t>
  </si>
  <si>
    <t>Lic. Wendy López</t>
  </si>
  <si>
    <t>Se encuestó al total de los servidores públicos de esta institucion logrando un impacto positivo en el resultado de la misma.</t>
  </si>
  <si>
    <t>En esta actividad la realizamos mediante  cine-forum de forma interactiva, la misma alcanzó al 80% del personal que hizo presencia.</t>
  </si>
  <si>
    <t>Enero24                Febrero25             Marzo29</t>
  </si>
  <si>
    <t>Notificaremos y haremos un informe en este caso si asi fuere necesario.</t>
  </si>
  <si>
    <t>Noviembre</t>
  </si>
  <si>
    <t>/</t>
  </si>
  <si>
    <t xml:space="preserve">     
 - Registro de solicitudes de asesorías recibidas y atendidas.
 - Correos promocionando medios disponibles.
 - Ciculares promocionando medios disponibles.
 - Constancia de no recepción de solicitudes de asesorías.                </t>
  </si>
  <si>
    <t xml:space="preserve">  - Cantidad de servidores sensibilizados.     </t>
  </si>
  <si>
    <t>Compartimos un Brochure sobre la Ética y lo socializamos con todo el personal de manera interactiva.</t>
  </si>
  <si>
    <t xml:space="preserve">Presentamos evidencia de sensivilizacion a los SP sobre  los delitos de corrupción tipificados en la ley dominicana. </t>
  </si>
  <si>
    <t>Presentaremos correos de envios al Dpto de Planificación donde indica que la CEP presentó su POA 2020</t>
  </si>
  <si>
    <t>Estamos en contacto con nuestra tecnico en seguimiento de los pasos a cumplior para llevar a cabo esta actividad.</t>
  </si>
  <si>
    <t>Hemos revisado nuestro CEI, el mismo no amerita modificación por el momento y lo tenemos colgado en nuestra Página Web. Continuamos co su debida socialización y pedimos constancia de "Leido y Aceptado" a los nuevos Servidores Públicos.
T3: Siempre que realizampos sensibilizaciones a los servidores hacemos mencion de nuestro Codigo de Etica Institucional y a los nuevos empleados le solicitamos  firma de reconocimiento y lectura del documento.</t>
  </si>
  <si>
    <r>
      <t xml:space="preserve">
</t>
    </r>
    <r>
      <rPr>
        <sz val="14"/>
        <color theme="1"/>
        <rFont val="Arial"/>
        <family val="2"/>
      </rPr>
      <t>T2: Sin evidencias remitidas.</t>
    </r>
  </si>
  <si>
    <t xml:space="preserve"> T2: Las minutas deben de ser firmadas por los miembros alli presentes, no en un listado aparte de asistencia, favor tenerlo pendiente en el proximo trimestre.</t>
  </si>
  <si>
    <t>T1: Presentamos listado de participantes y minutas.
T2:Presentamos evidencias en cumplimiento a esta actividad, lease listado de participantes de los miembros y minutas de reunioes.
T3:T3:Hemos corregido lo sugerido, en la evidencia notarán la modificación 
T4:</t>
  </si>
  <si>
    <t>T1: En este T1 presentam,os cuedro control de denuncias de conflictos de intereses, en el T2 realizaremos sensibilizacióon.
T2:Presentamos el cuadro ontrol y constancia de NO Recepción como lo indicado y realizamos sensibilizacion a los SP bajo la ponencia de Lic. Teodora Castro, representante de la DIGEIG.
T3:Presentamos evidencias de no recpcion de casos de ocurrencias sobre conflictos de intereses. 
T4:</t>
  </si>
  <si>
    <t>T1:Actualizamos base de datos en el formato remitido por la DIGEIG, las firmas correspondientes a funcionarios obligados han sido gestionadas y presentadas desde el 2017.
T2:Actualizamos base de datos en el formato remitido por la DIGEIG, las firmas correspondientes a funcionarios obligados han sido gestionadas y presentadas desde el 2017.
T3: Se actualizó la base de datos de los funcionarios nombrados por Decreto, adjunto a eso presentamos una notificacion emitida por el Dpto. RRHH con las firmas de los mismos.
T4:</t>
  </si>
  <si>
    <r>
      <t xml:space="preserve">           </t>
    </r>
    <r>
      <rPr>
        <sz val="14"/>
        <color theme="1"/>
        <rFont val="Arial"/>
        <family val="2"/>
      </rPr>
      <t>T2: La base de datos solicitada no es la remitida, favor verificar.</t>
    </r>
  </si>
  <si>
    <t>T1:Disponemos de un Buzón CEP, correos electronicos y Manual de procedimiento para uso del Buzón
T2:En cumplimiento con lo requerido hemos completado,en las evidencias se darán a notar, esperamos este T2 nos lo consideren.
T3:Presentamos cuadro control de no recepción de denuncias y/o continuiamos instruyendo a los servidores de cómo presentar sus posibles denuncias.
T4:</t>
  </si>
  <si>
    <t>T1: Cuadro control con los miembros obligados.
T2:Presentamos el cuadro con los miembros obligados debidamente actualizado.
T3:Actualizamos la base de datos conforme a los miembros obligados de esta institucion que deben presentar Declaraciones Juradas
T4:</t>
  </si>
  <si>
    <t>T1: Tenemos formularios expuesto en la recepción y correos de apoyo de asesoria para los Servidores Públicos.
T2:Es este T2 continuamos promocionando via correos a los servidores públicos sobre los medios disponibles para solicitar asesorias de caracter moral....Realizamos sesibilización para este fin.
T3: En esta actividad  presentamos cuadro control de no recepción de solicitudes por parte de los servidores.                                                                      Mediante correos elelctronicos realizamos promociones de los recursos disponibles para presentar sus solicitudes.  
T4:</t>
  </si>
  <si>
    <r>
      <rPr>
        <sz val="14"/>
        <color theme="1"/>
        <rFont val="Arial"/>
        <family val="2"/>
      </rPr>
      <t>T1: Al no recibir solicitudes de asesorias a la CEP, lo solicitado es una constancia de no receocion de solicitudes, a la firma de los miembros de la CEP, como lo indican los medios de verificacion. Esto no fue lo enviado por ustedes.</t>
    </r>
    <r>
      <rPr>
        <sz val="14"/>
        <color rgb="FF006600"/>
        <rFont val="Arial"/>
        <family val="2"/>
      </rPr>
      <t xml:space="preserve">
</t>
    </r>
    <r>
      <rPr>
        <sz val="14"/>
        <rFont val="Arial"/>
        <family val="2"/>
      </rPr>
      <t xml:space="preserve">                                                             </t>
    </r>
  </si>
  <si>
    <t>T3: La actividad sera ponderada como cumplida luego de que su analiste valide su plan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</si>
</sst>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quot;$&quot;* #,##0.00_);_(&quot;$&quot;* \(#,##0.00\);_(&quot;$&quot;* &quot;-&quot;??_);_(@_)"/>
    <numFmt numFmtId="166" formatCode="_([$€]* #,##0.00_);_([$€]* \(#,##0.00\);_([$€]* &quot;-&quot;??_);_(@_)"/>
    <numFmt numFmtId="167" formatCode="[$-C0A]mmmm\-yy;@"/>
    <numFmt numFmtId="168" formatCode="[$-C0A]d\-mmm\-yyyy;@"/>
  </numFmts>
  <fonts count="54">
    <font>
      <sz val="11"/>
      <color theme="1"/>
      <name val="Calibri"/>
      <family val="2"/>
      <scheme val="minor"/>
    </font>
    <font>
      <b/>
      <sz val="12"/>
      <name val="Arial"/>
      <family val="2"/>
    </font>
    <font>
      <sz val="10"/>
      <name val="Arial"/>
      <family val="2"/>
    </font>
    <font>
      <b/>
      <sz val="18"/>
      <name val="Arial"/>
      <family val="2"/>
    </font>
    <font>
      <b/>
      <sz val="14"/>
      <name val="Arial"/>
      <family val="2"/>
    </font>
    <font>
      <sz val="11"/>
      <color theme="1"/>
      <name val="Calibri"/>
      <family val="2"/>
      <scheme val="minor"/>
    </font>
    <font>
      <b/>
      <sz val="16"/>
      <name val="Arial"/>
      <family val="2"/>
    </font>
    <font>
      <sz val="11"/>
      <color theme="1"/>
      <name val="Arial"/>
      <family val="2"/>
    </font>
    <font>
      <b/>
      <sz val="16"/>
      <color theme="1"/>
      <name val="Arial"/>
      <family val="2"/>
    </font>
    <font>
      <b/>
      <sz val="14"/>
      <color theme="1"/>
      <name val="Arial"/>
      <family val="2"/>
    </font>
    <font>
      <sz val="11"/>
      <color indexed="8"/>
      <name val="Calibri"/>
      <family val="2"/>
    </font>
    <font>
      <sz val="11"/>
      <color theme="1"/>
      <name val="Calibri"/>
      <family val="3"/>
      <charset val="128"/>
      <scheme val="minor"/>
    </font>
    <font>
      <sz val="10"/>
      <color rgb="FF000000"/>
      <name val="Arial"/>
      <family val="2"/>
    </font>
    <font>
      <sz val="10"/>
      <color indexed="8"/>
      <name val="Arial"/>
      <family val="2"/>
    </font>
    <font>
      <sz val="18"/>
      <color theme="1"/>
      <name val="Arial"/>
      <family val="2"/>
    </font>
    <font>
      <sz val="18"/>
      <name val="Arial"/>
      <family val="2"/>
    </font>
    <font>
      <b/>
      <sz val="18"/>
      <color theme="1"/>
      <name val="Arial"/>
      <family val="2"/>
    </font>
    <font>
      <sz val="18"/>
      <color rgb="FFFF0000"/>
      <name val="Arial"/>
      <family val="2"/>
    </font>
    <font>
      <b/>
      <sz val="20"/>
      <name val="Arial"/>
      <family val="2"/>
    </font>
    <font>
      <b/>
      <sz val="18"/>
      <color rgb="FFFF0000"/>
      <name val="Arial"/>
      <family val="2"/>
    </font>
    <font>
      <b/>
      <sz val="22"/>
      <name val="Arial"/>
      <family val="2"/>
    </font>
    <font>
      <sz val="11"/>
      <name val="Calibri"/>
      <family val="2"/>
      <scheme val="minor"/>
    </font>
    <font>
      <i/>
      <sz val="10"/>
      <name val="Arial"/>
      <family val="2"/>
    </font>
    <font>
      <b/>
      <sz val="16"/>
      <name val="Calibri"/>
      <family val="2"/>
      <scheme val="minor"/>
    </font>
    <font>
      <b/>
      <sz val="12"/>
      <color theme="0"/>
      <name val="Arial"/>
      <family val="2"/>
    </font>
    <font>
      <sz val="14"/>
      <color theme="1"/>
      <name val="Calibri"/>
      <family val="2"/>
      <scheme val="minor"/>
    </font>
    <font>
      <sz val="14"/>
      <color theme="1"/>
      <name val="Arial"/>
      <family val="2"/>
    </font>
    <font>
      <sz val="14"/>
      <name val="Arial"/>
      <family val="2"/>
    </font>
    <font>
      <b/>
      <sz val="14"/>
      <color theme="0"/>
      <name val="Arial"/>
      <family val="2"/>
    </font>
    <font>
      <sz val="14"/>
      <name val="Calibri"/>
      <family val="2"/>
      <scheme val="minor"/>
    </font>
    <font>
      <sz val="11"/>
      <color rgb="FF000000"/>
      <name val="Calibri"/>
      <family val="2"/>
    </font>
    <font>
      <b/>
      <sz val="14"/>
      <color rgb="FF000000"/>
      <name val="Calibri"/>
      <family val="2"/>
    </font>
    <font>
      <b/>
      <sz val="11"/>
      <color theme="1"/>
      <name val="Arial"/>
      <family val="2"/>
    </font>
    <font>
      <sz val="16"/>
      <color theme="1"/>
      <name val="Arial"/>
      <family val="2"/>
    </font>
    <font>
      <b/>
      <sz val="20"/>
      <color theme="0"/>
      <name val="Arial"/>
      <family val="2"/>
    </font>
    <font>
      <b/>
      <sz val="11"/>
      <color theme="1"/>
      <name val="Calibri"/>
      <family val="2"/>
      <scheme val="minor"/>
    </font>
    <font>
      <b/>
      <sz val="16"/>
      <color theme="1"/>
      <name val="Calibri"/>
      <family val="2"/>
      <scheme val="minor"/>
    </font>
    <font>
      <b/>
      <sz val="10"/>
      <name val="Arial"/>
      <family val="2"/>
    </font>
    <font>
      <sz val="14"/>
      <color theme="0"/>
      <name val="Arial"/>
      <family val="2"/>
    </font>
    <font>
      <sz val="12"/>
      <color theme="1"/>
      <name val="Arial"/>
      <family val="2"/>
    </font>
    <font>
      <sz val="20"/>
      <name val="Arial"/>
      <family val="2"/>
    </font>
    <font>
      <i/>
      <sz val="14"/>
      <name val="Arial"/>
      <family val="2"/>
    </font>
    <font>
      <b/>
      <sz val="11"/>
      <name val="Calibri"/>
      <family val="2"/>
      <scheme val="minor"/>
    </font>
    <font>
      <b/>
      <sz val="14"/>
      <name val="Calibri"/>
      <family val="2"/>
      <scheme val="minor"/>
    </font>
    <font>
      <b/>
      <sz val="14"/>
      <color theme="0"/>
      <name val="Calibri"/>
      <family val="2"/>
      <scheme val="minor"/>
    </font>
    <font>
      <sz val="22"/>
      <color theme="1"/>
      <name val="Calibri"/>
      <family val="2"/>
      <scheme val="minor"/>
    </font>
    <font>
      <b/>
      <sz val="20"/>
      <color theme="1"/>
      <name val="Arial"/>
      <family val="2"/>
    </font>
    <font>
      <b/>
      <sz val="18"/>
      <color theme="1"/>
      <name val="Calibri"/>
      <family val="2"/>
      <scheme val="minor"/>
    </font>
    <font>
      <sz val="14"/>
      <color theme="0" tint="-0.249977111117893"/>
      <name val="Arial"/>
      <family val="2"/>
    </font>
    <font>
      <b/>
      <sz val="14"/>
      <color theme="1"/>
      <name val="Calibri"/>
      <family val="2"/>
      <scheme val="minor"/>
    </font>
    <font>
      <sz val="14"/>
      <color rgb="FFFF0000"/>
      <name val="Arial"/>
      <family val="2"/>
    </font>
    <font>
      <sz val="14"/>
      <color rgb="FF006600"/>
      <name val="Arial"/>
      <family val="2"/>
    </font>
    <font>
      <sz val="14"/>
      <color rgb="FF006600"/>
      <name val="Calibri"/>
      <family val="2"/>
      <scheme val="minor"/>
    </font>
    <font>
      <sz val="14"/>
      <color rgb="FF00B050"/>
      <name val="Arial"/>
      <family val="2"/>
    </font>
  </fonts>
  <fills count="2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rgb="FFFEF9F4"/>
        <bgColor indexed="64"/>
      </patternFill>
    </fill>
    <fill>
      <patternFill patternType="solid">
        <fgColor rgb="FFFFFF99"/>
        <bgColor indexed="64"/>
      </patternFill>
    </fill>
    <fill>
      <patternFill patternType="solid">
        <fgColor rgb="FFFFC000"/>
        <bgColor indexed="64"/>
      </patternFill>
    </fill>
    <fill>
      <patternFill patternType="solid">
        <fgColor theme="1"/>
        <bgColor indexed="64"/>
      </patternFill>
    </fill>
    <fill>
      <patternFill patternType="solid">
        <fgColor rgb="FF006600"/>
        <bgColor indexed="64"/>
      </patternFill>
    </fill>
    <fill>
      <patternFill patternType="solid">
        <fgColor theme="7" tint="0.79998168889431442"/>
        <bgColor indexed="64"/>
      </patternFill>
    </fill>
    <fill>
      <patternFill patternType="solid">
        <fgColor theme="4"/>
        <bgColor indexed="64"/>
      </patternFill>
    </fill>
    <fill>
      <patternFill patternType="solid">
        <fgColor theme="3"/>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rgb="FFFDFECE"/>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0" tint="-0.34998626667073579"/>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double">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dashDotDot">
        <color indexed="64"/>
      </bottom>
      <diagonal/>
    </border>
    <border>
      <left style="thin">
        <color indexed="64"/>
      </left>
      <right/>
      <top style="dashDotDot">
        <color indexed="64"/>
      </top>
      <bottom style="dashDotDot">
        <color indexed="64"/>
      </bottom>
      <diagonal/>
    </border>
    <border>
      <left style="thin">
        <color indexed="64"/>
      </left>
      <right/>
      <top style="dashDotDot">
        <color indexed="64"/>
      </top>
      <bottom style="thin">
        <color indexed="64"/>
      </bottom>
      <diagonal/>
    </border>
    <border>
      <left/>
      <right/>
      <top/>
      <bottom style="thin">
        <color theme="0"/>
      </bottom>
      <diagonal/>
    </border>
    <border>
      <left/>
      <right style="thin">
        <color theme="0"/>
      </right>
      <top/>
      <bottom/>
      <diagonal/>
    </border>
    <border>
      <left/>
      <right/>
      <top style="thin">
        <color theme="0"/>
      </top>
      <bottom/>
      <diagonal/>
    </border>
    <border>
      <left/>
      <right style="medium">
        <color indexed="64"/>
      </right>
      <top style="thin">
        <color theme="0"/>
      </top>
      <bottom/>
      <diagonal/>
    </border>
    <border>
      <left style="thin">
        <color theme="0"/>
      </left>
      <right style="thin">
        <color theme="0"/>
      </right>
      <top style="thin">
        <color theme="0"/>
      </top>
      <bottom style="medium">
        <color indexed="64"/>
      </bottom>
      <diagonal/>
    </border>
    <border>
      <left/>
      <right style="medium">
        <color indexed="64"/>
      </right>
      <top style="thin">
        <color theme="0"/>
      </top>
      <bottom style="thin">
        <color theme="0"/>
      </bottom>
      <diagonal/>
    </border>
    <border>
      <left style="thin">
        <color theme="0"/>
      </left>
      <right/>
      <top style="medium">
        <color indexed="64"/>
      </top>
      <bottom/>
      <diagonal/>
    </border>
    <border>
      <left style="thin">
        <color theme="0"/>
      </left>
      <right style="thin">
        <color theme="0"/>
      </right>
      <top style="medium">
        <color indexed="64"/>
      </top>
      <bottom/>
      <diagonal/>
    </border>
    <border>
      <left style="thin">
        <color theme="0"/>
      </left>
      <right/>
      <top style="thin">
        <color theme="0"/>
      </top>
      <bottom/>
      <diagonal/>
    </border>
    <border>
      <left style="medium">
        <color indexed="64"/>
      </left>
      <right/>
      <top style="thin">
        <color theme="0"/>
      </top>
      <bottom style="thin">
        <color theme="0"/>
      </bottom>
      <diagonal/>
    </border>
    <border>
      <left style="medium">
        <color indexed="64"/>
      </left>
      <right/>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style="medium">
        <color indexed="64"/>
      </bottom>
      <diagonal/>
    </border>
    <border>
      <left style="thin">
        <color theme="0"/>
      </left>
      <right style="thin">
        <color theme="0"/>
      </right>
      <top/>
      <bottom style="thin">
        <color theme="0"/>
      </bottom>
      <diagonal/>
    </border>
    <border>
      <left style="thin">
        <color indexed="64"/>
      </left>
      <right style="medium">
        <color indexed="64"/>
      </right>
      <top style="medium">
        <color indexed="64"/>
      </top>
      <bottom style="thin">
        <color theme="0"/>
      </bottom>
      <diagonal/>
    </border>
  </borders>
  <cellStyleXfs count="83">
    <xf numFmtId="0" fontId="0" fillId="0" borderId="0"/>
    <xf numFmtId="0" fontId="2" fillId="0" borderId="0"/>
    <xf numFmtId="0" fontId="2" fillId="0" borderId="0"/>
    <xf numFmtId="9" fontId="2" fillId="0" borderId="0" applyFont="0" applyFill="0" applyBorder="0" applyAlignment="0" applyProtection="0"/>
    <xf numFmtId="0" fontId="2" fillId="0" borderId="0"/>
    <xf numFmtId="9" fontId="10" fillId="0" borderId="0" applyFont="0" applyFill="0" applyBorder="0" applyAlignment="0" applyProtection="0"/>
    <xf numFmtId="0" fontId="11" fillId="0" borderId="0"/>
    <xf numFmtId="0" fontId="2" fillId="0" borderId="0"/>
    <xf numFmtId="9" fontId="1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12" fillId="0" borderId="0" applyNumberFormat="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7" fillId="0" borderId="0"/>
    <xf numFmtId="0" fontId="2" fillId="0" borderId="0"/>
    <xf numFmtId="0" fontId="12" fillId="0" borderId="0" applyNumberFormat="0" applyFont="0" applyBorder="0" applyProtection="0"/>
    <xf numFmtId="0" fontId="2" fillId="0" borderId="0"/>
    <xf numFmtId="0" fontId="12" fillId="0" borderId="0" applyNumberFormat="0" applyFont="0" applyBorder="0" applyProtection="0"/>
    <xf numFmtId="0" fontId="13" fillId="0" borderId="0" applyNumberFormat="0" applyFont="0" applyBorder="0" applyProtection="0"/>
    <xf numFmtId="0" fontId="2" fillId="0" borderId="0"/>
    <xf numFmtId="0" fontId="2" fillId="0" borderId="0"/>
    <xf numFmtId="0" fontId="2" fillId="0" borderId="0"/>
    <xf numFmtId="0" fontId="13" fillId="0" borderId="0" applyNumberFormat="0" applyFont="0" applyBorder="0" applyProtection="0"/>
    <xf numFmtId="0" fontId="2" fillId="0" borderId="0"/>
    <xf numFmtId="0" fontId="2" fillId="0" borderId="0"/>
    <xf numFmtId="0" fontId="2" fillId="0" borderId="0"/>
    <xf numFmtId="0" fontId="2" fillId="0" borderId="0"/>
    <xf numFmtId="0" fontId="13" fillId="0" borderId="0" applyNumberFormat="0" applyFont="0" applyBorder="0" applyProtection="0"/>
    <xf numFmtId="0" fontId="2" fillId="0" borderId="0"/>
    <xf numFmtId="0" fontId="12" fillId="0" borderId="0" applyNumberFormat="0" applyFont="0" applyBorder="0" applyProtection="0"/>
    <xf numFmtId="0" fontId="2" fillId="0" borderId="0"/>
    <xf numFmtId="0" fontId="2" fillId="0" borderId="0"/>
    <xf numFmtId="0" fontId="11" fillId="0" borderId="0"/>
    <xf numFmtId="0" fontId="2" fillId="0" borderId="0"/>
    <xf numFmtId="0" fontId="12" fillId="0" borderId="0"/>
    <xf numFmtId="0" fontId="5" fillId="0" borderId="0"/>
    <xf numFmtId="0" fontId="2" fillId="0" borderId="0"/>
    <xf numFmtId="0" fontId="5" fillId="0" borderId="0"/>
    <xf numFmtId="0" fontId="13"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0" fillId="0" borderId="0"/>
  </cellStyleXfs>
  <cellXfs count="524">
    <xf numFmtId="0" fontId="0" fillId="0" borderId="0" xfId="0"/>
    <xf numFmtId="0" fontId="7" fillId="0" borderId="0" xfId="0" applyFont="1"/>
    <xf numFmtId="0" fontId="7" fillId="0" borderId="0" xfId="0" applyFont="1" applyAlignment="1">
      <alignment horizontal="center" vertical="top"/>
    </xf>
    <xf numFmtId="0" fontId="14" fillId="0" borderId="0" xfId="0" applyFont="1"/>
    <xf numFmtId="0" fontId="16" fillId="0" borderId="0" xfId="0" applyFont="1" applyAlignment="1">
      <alignment horizontal="center" vertical="center" wrapText="1"/>
    </xf>
    <xf numFmtId="0" fontId="17" fillId="0" borderId="0" xfId="0" applyFont="1" applyAlignment="1">
      <alignment horizontal="left" vertical="center" wrapText="1"/>
    </xf>
    <xf numFmtId="0" fontId="20" fillId="0" borderId="0" xfId="0" applyFont="1" applyAlignment="1">
      <alignment vertical="center"/>
    </xf>
    <xf numFmtId="0" fontId="4" fillId="0" borderId="0" xfId="0" applyFont="1" applyAlignment="1">
      <alignment vertical="center"/>
    </xf>
    <xf numFmtId="0" fontId="0" fillId="2" borderId="0" xfId="0" applyFill="1" applyAlignment="1">
      <alignment vertical="center"/>
    </xf>
    <xf numFmtId="0" fontId="23" fillId="2" borderId="0" xfId="0" applyFont="1" applyFill="1" applyAlignment="1">
      <alignment horizontal="center" vertical="top"/>
    </xf>
    <xf numFmtId="0" fontId="23" fillId="2" borderId="0" xfId="0" applyFont="1" applyFill="1" applyAlignment="1">
      <alignment horizontal="center" vertical="center" wrapText="1"/>
    </xf>
    <xf numFmtId="0" fontId="23" fillId="2" borderId="0" xfId="0" applyFont="1" applyFill="1" applyAlignment="1">
      <alignment horizontal="center" vertical="center"/>
    </xf>
    <xf numFmtId="0" fontId="1" fillId="0" borderId="0" xfId="0" applyFont="1" applyAlignment="1">
      <alignment vertical="center"/>
    </xf>
    <xf numFmtId="0" fontId="24" fillId="0" borderId="0" xfId="0" applyFont="1" applyAlignment="1">
      <alignment vertical="center" wrapText="1"/>
    </xf>
    <xf numFmtId="0" fontId="1" fillId="2" borderId="0" xfId="0" applyFont="1" applyFill="1" applyAlignment="1">
      <alignment vertical="center"/>
    </xf>
    <xf numFmtId="0" fontId="22" fillId="2" borderId="0" xfId="0" applyFont="1" applyFill="1" applyAlignment="1">
      <alignment vertical="top"/>
    </xf>
    <xf numFmtId="0" fontId="6" fillId="2" borderId="0" xfId="0" applyFont="1" applyFill="1" applyAlignment="1">
      <alignment vertical="top"/>
    </xf>
    <xf numFmtId="0" fontId="3" fillId="0" borderId="0" xfId="1" applyFont="1" applyAlignment="1">
      <alignment vertical="center" wrapText="1"/>
    </xf>
    <xf numFmtId="0" fontId="15" fillId="0" borderId="0" xfId="0" applyFont="1" applyAlignment="1">
      <alignment vertical="top" wrapText="1"/>
    </xf>
    <xf numFmtId="0" fontId="15" fillId="3" borderId="0" xfId="0" applyFont="1" applyFill="1" applyAlignment="1">
      <alignment vertical="top" wrapText="1"/>
    </xf>
    <xf numFmtId="0" fontId="27" fillId="0" borderId="24" xfId="0" applyFont="1" applyBorder="1" applyAlignment="1">
      <alignment horizontal="center" vertical="center" wrapText="1"/>
    </xf>
    <xf numFmtId="0" fontId="29" fillId="2" borderId="0" xfId="0" applyFont="1" applyFill="1" applyAlignment="1">
      <alignment horizontal="center" vertical="center"/>
    </xf>
    <xf numFmtId="167" fontId="29" fillId="2" borderId="0" xfId="0" applyNumberFormat="1" applyFont="1" applyFill="1" applyAlignment="1">
      <alignment horizontal="center" vertical="center"/>
    </xf>
    <xf numFmtId="0" fontId="27" fillId="0" borderId="0" xfId="0" applyFont="1" applyAlignment="1">
      <alignment horizontal="center" vertical="center" wrapText="1"/>
    </xf>
    <xf numFmtId="0" fontId="26" fillId="0" borderId="0" xfId="0" applyFont="1" applyAlignment="1">
      <alignment horizontal="center" vertical="center"/>
    </xf>
    <xf numFmtId="0" fontId="8" fillId="6" borderId="1" xfId="0" applyFont="1" applyFill="1" applyBorder="1" applyAlignment="1">
      <alignment horizontal="left" vertical="center"/>
    </xf>
    <xf numFmtId="0" fontId="8" fillId="7" borderId="1" xfId="0" applyFont="1" applyFill="1" applyBorder="1" applyAlignment="1">
      <alignment horizontal="left" vertical="center"/>
    </xf>
    <xf numFmtId="0" fontId="8" fillId="9" borderId="1" xfId="0" applyFont="1" applyFill="1" applyBorder="1" applyAlignment="1">
      <alignment horizontal="left" vertical="center"/>
    </xf>
    <xf numFmtId="0" fontId="33" fillId="0" borderId="0" xfId="0" applyFont="1" applyAlignment="1">
      <alignment horizontal="left" vertical="center" wrapText="1"/>
    </xf>
    <xf numFmtId="0" fontId="9" fillId="0" borderId="0" xfId="0" applyFont="1" applyAlignment="1">
      <alignment horizontal="center" vertical="center"/>
    </xf>
    <xf numFmtId="0" fontId="6" fillId="11"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5" borderId="3" xfId="0" applyFont="1" applyFill="1" applyBorder="1" applyAlignment="1">
      <alignment horizontal="left" vertical="center"/>
    </xf>
    <xf numFmtId="0" fontId="6" fillId="11" borderId="3" xfId="0" applyFont="1" applyFill="1" applyBorder="1" applyAlignment="1">
      <alignment horizontal="center" vertical="center" wrapText="1"/>
    </xf>
    <xf numFmtId="0" fontId="9" fillId="0" borderId="12" xfId="0" applyFont="1" applyBorder="1" applyAlignment="1">
      <alignment horizontal="center" vertical="center"/>
    </xf>
    <xf numFmtId="0" fontId="8" fillId="0" borderId="14" xfId="0" applyFont="1" applyBorder="1" applyAlignment="1">
      <alignment horizontal="left" vertical="center" wrapText="1"/>
    </xf>
    <xf numFmtId="0" fontId="9" fillId="0" borderId="7" xfId="0" applyFont="1" applyBorder="1" applyAlignment="1">
      <alignment horizontal="center" vertical="center"/>
    </xf>
    <xf numFmtId="0" fontId="8" fillId="0" borderId="2" xfId="0" applyFont="1" applyBorder="1" applyAlignment="1">
      <alignment horizontal="left" vertical="center" wrapText="1"/>
    </xf>
    <xf numFmtId="0" fontId="9" fillId="0" borderId="5" xfId="0" applyFont="1" applyBorder="1" applyAlignment="1">
      <alignment horizontal="center" vertical="center"/>
    </xf>
    <xf numFmtId="0" fontId="7" fillId="0" borderId="0" xfId="0" applyFont="1" applyAlignment="1">
      <alignment vertical="center" wrapText="1"/>
    </xf>
    <xf numFmtId="0" fontId="25" fillId="2" borderId="1" xfId="0" applyFont="1" applyFill="1" applyBorder="1" applyAlignment="1">
      <alignment vertical="center" wrapText="1"/>
    </xf>
    <xf numFmtId="0" fontId="27" fillId="10" borderId="0" xfId="0" applyFont="1" applyFill="1" applyBorder="1" applyAlignment="1" applyProtection="1">
      <alignment horizontal="center" vertical="center" wrapText="1"/>
      <protection locked="0"/>
    </xf>
    <xf numFmtId="0" fontId="25" fillId="2" borderId="25" xfId="0" applyFont="1" applyFill="1" applyBorder="1" applyAlignment="1">
      <alignment horizontal="left" vertical="center" wrapText="1"/>
    </xf>
    <xf numFmtId="0" fontId="27" fillId="2" borderId="25" xfId="0" applyFont="1" applyFill="1" applyBorder="1" applyAlignment="1">
      <alignment horizontal="left" vertical="center" wrapText="1"/>
    </xf>
    <xf numFmtId="0" fontId="29" fillId="2" borderId="21" xfId="0" applyFont="1" applyFill="1" applyBorder="1" applyAlignment="1">
      <alignment horizontal="left" vertical="center" wrapText="1"/>
    </xf>
    <xf numFmtId="0" fontId="29" fillId="2" borderId="1" xfId="0" applyFont="1" applyFill="1" applyBorder="1" applyAlignment="1">
      <alignment vertical="center" wrapText="1"/>
    </xf>
    <xf numFmtId="49" fontId="25" fillId="2" borderId="25" xfId="0" applyNumberFormat="1" applyFont="1" applyFill="1" applyBorder="1" applyAlignment="1" applyProtection="1">
      <alignment vertical="center" wrapText="1"/>
    </xf>
    <xf numFmtId="0" fontId="25" fillId="2" borderId="26" xfId="0" applyFont="1" applyFill="1" applyBorder="1" applyAlignment="1" applyProtection="1">
      <alignment vertical="center" wrapText="1"/>
    </xf>
    <xf numFmtId="0" fontId="25" fillId="2" borderId="1" xfId="0" applyFont="1" applyFill="1" applyBorder="1" applyAlignment="1" applyProtection="1">
      <alignment vertical="center" wrapText="1"/>
    </xf>
    <xf numFmtId="0" fontId="26" fillId="2" borderId="1" xfId="0" applyFont="1" applyFill="1" applyBorder="1" applyAlignment="1" applyProtection="1">
      <alignment horizontal="left" vertical="center" wrapText="1"/>
    </xf>
    <xf numFmtId="1" fontId="26" fillId="22" borderId="15" xfId="0" applyNumberFormat="1" applyFont="1" applyFill="1" applyBorder="1" applyAlignment="1">
      <alignment horizontal="center" vertical="center"/>
    </xf>
    <xf numFmtId="0" fontId="27" fillId="22" borderId="34" xfId="0" applyFont="1" applyFill="1" applyBorder="1" applyAlignment="1" applyProtection="1">
      <alignment horizontal="center" vertical="center" wrapText="1"/>
      <protection locked="0"/>
    </xf>
    <xf numFmtId="1" fontId="27" fillId="22" borderId="10" xfId="0" applyNumberFormat="1" applyFont="1" applyFill="1" applyBorder="1" applyAlignment="1" applyProtection="1">
      <alignment horizontal="center" vertical="center"/>
      <protection locked="0"/>
    </xf>
    <xf numFmtId="1" fontId="26" fillId="22" borderId="51" xfId="0" applyNumberFormat="1" applyFont="1" applyFill="1" applyBorder="1" applyAlignment="1" applyProtection="1">
      <alignment horizontal="center" vertical="center" wrapText="1"/>
      <protection locked="0"/>
    </xf>
    <xf numFmtId="0" fontId="26" fillId="22" borderId="8" xfId="0" applyFont="1" applyFill="1" applyBorder="1" applyAlignment="1" applyProtection="1">
      <alignment horizontal="center" vertical="center" wrapText="1"/>
      <protection locked="0"/>
    </xf>
    <xf numFmtId="0" fontId="26" fillId="22" borderId="50" xfId="0" applyFont="1" applyFill="1" applyBorder="1" applyAlignment="1" applyProtection="1">
      <alignment horizontal="center" vertical="center" wrapText="1"/>
      <protection locked="0"/>
    </xf>
    <xf numFmtId="0" fontId="27" fillId="22" borderId="1" xfId="0" applyFont="1" applyFill="1" applyBorder="1" applyAlignment="1">
      <alignment horizontal="center" vertical="center" wrapText="1"/>
    </xf>
    <xf numFmtId="0" fontId="8" fillId="23" borderId="35" xfId="0" applyFont="1" applyFill="1" applyBorder="1" applyAlignment="1">
      <alignment horizontal="center" vertical="center" wrapText="1"/>
    </xf>
    <xf numFmtId="0" fontId="27" fillId="24" borderId="34" xfId="0" applyFont="1" applyFill="1" applyBorder="1" applyAlignment="1">
      <alignment horizontal="center" vertical="center"/>
    </xf>
    <xf numFmtId="0" fontId="40" fillId="0" borderId="0" xfId="0" applyFont="1" applyAlignment="1">
      <alignment vertical="top" wrapText="1"/>
    </xf>
    <xf numFmtId="0" fontId="40" fillId="3" borderId="0" xfId="0" applyFont="1" applyFill="1" applyAlignment="1">
      <alignment vertical="top" wrapText="1"/>
    </xf>
    <xf numFmtId="0" fontId="18" fillId="3" borderId="43" xfId="1" applyFont="1" applyFill="1" applyBorder="1" applyAlignment="1">
      <alignment vertical="center" wrapText="1"/>
    </xf>
    <xf numFmtId="0" fontId="18" fillId="3" borderId="40" xfId="1" applyFont="1" applyFill="1" applyBorder="1" applyAlignment="1">
      <alignment vertical="center" wrapText="1"/>
    </xf>
    <xf numFmtId="0" fontId="40" fillId="3" borderId="40" xfId="1" applyFont="1" applyFill="1" applyBorder="1" applyAlignment="1">
      <alignment horizontal="center" vertical="center" wrapText="1"/>
    </xf>
    <xf numFmtId="0" fontId="18" fillId="3" borderId="44" xfId="1" applyFont="1" applyFill="1" applyBorder="1" applyAlignment="1">
      <alignment horizontal="center" vertical="center" wrapText="1"/>
    </xf>
    <xf numFmtId="4" fontId="35" fillId="0" borderId="0" xfId="0"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4" fontId="5" fillId="0" borderId="0" xfId="0" applyNumberFormat="1" applyFont="1" applyFill="1" applyBorder="1" applyAlignment="1">
      <alignment horizontal="center" vertical="center" wrapText="1"/>
    </xf>
    <xf numFmtId="0" fontId="35" fillId="0" borderId="0" xfId="0" applyFont="1" applyBorder="1" applyAlignment="1"/>
    <xf numFmtId="4" fontId="42" fillId="16" borderId="56" xfId="0" applyNumberFormat="1" applyFont="1" applyFill="1" applyBorder="1" applyAlignment="1">
      <alignment horizontal="center" vertical="center" wrapText="1"/>
    </xf>
    <xf numFmtId="0" fontId="45" fillId="0" borderId="0" xfId="0" applyFont="1"/>
    <xf numFmtId="0" fontId="2" fillId="0" borderId="0" xfId="4" applyBorder="1" applyAlignment="1">
      <alignment horizontal="center" vertical="center" wrapText="1"/>
    </xf>
    <xf numFmtId="0" fontId="2" fillId="5" borderId="0" xfId="4" applyFont="1" applyFill="1" applyBorder="1" applyAlignment="1">
      <alignment horizontal="center" vertical="center" wrapText="1"/>
    </xf>
    <xf numFmtId="0" fontId="2" fillId="6" borderId="0" xfId="4" applyFont="1" applyFill="1" applyBorder="1" applyAlignment="1">
      <alignment horizontal="center" vertical="center" wrapText="1"/>
    </xf>
    <xf numFmtId="0" fontId="2" fillId="12" borderId="0" xfId="4" applyFont="1" applyFill="1" applyBorder="1" applyAlignment="1">
      <alignment horizontal="center" vertical="center" wrapText="1"/>
    </xf>
    <xf numFmtId="0" fontId="2" fillId="7" borderId="0" xfId="4" applyFont="1" applyFill="1" applyBorder="1" applyAlignment="1">
      <alignment horizontal="center" vertical="center" wrapText="1"/>
    </xf>
    <xf numFmtId="0" fontId="37" fillId="0" borderId="0" xfId="4" applyFont="1" applyFill="1" applyBorder="1" applyAlignment="1">
      <alignment horizontal="center" vertical="center" wrapText="1"/>
    </xf>
    <xf numFmtId="9" fontId="2" fillId="0" borderId="46" xfId="4" applyNumberFormat="1" applyFont="1" applyBorder="1" applyAlignment="1">
      <alignment horizontal="center" vertical="center" wrapText="1"/>
    </xf>
    <xf numFmtId="0" fontId="0" fillId="15" borderId="46" xfId="0" applyFill="1" applyBorder="1" applyAlignment="1">
      <alignment horizontal="center" vertical="center"/>
    </xf>
    <xf numFmtId="1" fontId="0" fillId="15" borderId="46" xfId="0" applyNumberFormat="1" applyFill="1" applyBorder="1" applyAlignment="1">
      <alignment horizontal="center" vertical="center"/>
    </xf>
    <xf numFmtId="4" fontId="35" fillId="15" borderId="31" xfId="0" applyNumberFormat="1" applyFont="1" applyFill="1" applyBorder="1" applyAlignment="1">
      <alignment horizontal="center" vertical="center" wrapText="1"/>
    </xf>
    <xf numFmtId="4" fontId="35" fillId="3" borderId="17" xfId="0" applyNumberFormat="1" applyFont="1" applyFill="1" applyBorder="1" applyAlignment="1">
      <alignment horizontal="center" vertical="center" wrapText="1"/>
    </xf>
    <xf numFmtId="9" fontId="35" fillId="0" borderId="31" xfId="0" applyNumberFormat="1" applyFont="1" applyFill="1" applyBorder="1" applyAlignment="1">
      <alignment horizontal="center" vertical="center" wrapText="1"/>
    </xf>
    <xf numFmtId="0" fontId="0" fillId="15" borderId="38" xfId="0" applyFill="1" applyBorder="1" applyAlignment="1">
      <alignment horizontal="center" vertical="center"/>
    </xf>
    <xf numFmtId="4" fontId="42" fillId="16" borderId="51" xfId="0" applyNumberFormat="1" applyFont="1" applyFill="1" applyBorder="1" applyAlignment="1">
      <alignment horizontal="center" vertical="center" wrapText="1"/>
    </xf>
    <xf numFmtId="4" fontId="42" fillId="16" borderId="13" xfId="0" applyNumberFormat="1" applyFont="1" applyFill="1" applyBorder="1" applyAlignment="1">
      <alignment horizontal="center" vertical="center" wrapText="1"/>
    </xf>
    <xf numFmtId="0" fontId="21" fillId="8" borderId="5" xfId="0" applyFont="1" applyFill="1" applyBorder="1" applyAlignment="1">
      <alignment horizontal="center" vertical="center"/>
    </xf>
    <xf numFmtId="0" fontId="0" fillId="0" borderId="57" xfId="0" applyBorder="1" applyAlignment="1">
      <alignment horizontal="center"/>
    </xf>
    <xf numFmtId="0" fontId="0" fillId="0" borderId="57" xfId="0" applyBorder="1"/>
    <xf numFmtId="9" fontId="0" fillId="0" borderId="46" xfId="0" applyNumberFormat="1" applyFont="1" applyFill="1" applyBorder="1" applyAlignment="1">
      <alignment horizontal="center" vertical="center" wrapText="1"/>
    </xf>
    <xf numFmtId="167" fontId="29" fillId="2" borderId="0" xfId="0" applyNumberFormat="1" applyFont="1" applyFill="1" applyAlignment="1">
      <alignment horizontal="center" vertical="center" wrapText="1"/>
    </xf>
    <xf numFmtId="0" fontId="8" fillId="23" borderId="5" xfId="0" applyFont="1" applyFill="1" applyBorder="1" applyAlignment="1">
      <alignment horizontal="center" vertical="center" wrapText="1"/>
    </xf>
    <xf numFmtId="0" fontId="18" fillId="24" borderId="24" xfId="0" applyFont="1" applyFill="1" applyBorder="1" applyAlignment="1" applyProtection="1">
      <alignment horizontal="center" vertical="center" wrapText="1"/>
      <protection locked="0"/>
    </xf>
    <xf numFmtId="0" fontId="26" fillId="0" borderId="0" xfId="0" applyFont="1" applyAlignment="1">
      <alignment horizontal="center" vertical="center" wrapText="1"/>
    </xf>
    <xf numFmtId="0" fontId="8" fillId="3" borderId="6" xfId="0" applyFont="1" applyFill="1" applyBorder="1" applyAlignment="1">
      <alignment horizontal="left" vertical="center"/>
    </xf>
    <xf numFmtId="0" fontId="18" fillId="3" borderId="40" xfId="1" applyFont="1" applyFill="1" applyBorder="1" applyAlignment="1">
      <alignment horizontal="center" vertical="center" wrapText="1"/>
    </xf>
    <xf numFmtId="0" fontId="8" fillId="0" borderId="19" xfId="0" applyFont="1" applyBorder="1" applyAlignment="1">
      <alignment horizontal="left" vertical="center"/>
    </xf>
    <xf numFmtId="0" fontId="9" fillId="0" borderId="0" xfId="0" applyFont="1" applyBorder="1" applyAlignment="1">
      <alignment horizontal="center" vertical="center"/>
    </xf>
    <xf numFmtId="0" fontId="8" fillId="3" borderId="0" xfId="0" applyFont="1" applyFill="1" applyBorder="1" applyAlignment="1">
      <alignment horizontal="left" vertical="center"/>
    </xf>
    <xf numFmtId="0" fontId="32" fillId="0" borderId="0" xfId="0" applyFont="1" applyBorder="1" applyAlignment="1">
      <alignment horizontal="center"/>
    </xf>
    <xf numFmtId="0" fontId="26" fillId="0" borderId="41" xfId="0" applyFont="1" applyFill="1" applyBorder="1" applyAlignment="1">
      <alignment horizontal="center" vertical="center" wrapText="1"/>
    </xf>
    <xf numFmtId="0" fontId="25" fillId="0" borderId="25" xfId="0" applyFont="1" applyFill="1" applyBorder="1" applyAlignment="1">
      <alignment horizontal="center" vertical="center"/>
    </xf>
    <xf numFmtId="0" fontId="25" fillId="0" borderId="41" xfId="0" applyFont="1" applyFill="1" applyBorder="1" applyAlignment="1">
      <alignment horizontal="center" vertical="center"/>
    </xf>
    <xf numFmtId="0" fontId="25" fillId="0" borderId="34" xfId="0" applyFont="1" applyFill="1" applyBorder="1" applyAlignment="1">
      <alignment horizontal="center" vertical="center"/>
    </xf>
    <xf numFmtId="0" fontId="26" fillId="0" borderId="22" xfId="0" applyFont="1" applyFill="1" applyBorder="1" applyAlignment="1">
      <alignment horizontal="center" vertical="center" wrapText="1"/>
    </xf>
    <xf numFmtId="0" fontId="25" fillId="0" borderId="45" xfId="0" applyFont="1" applyFill="1" applyBorder="1" applyAlignment="1">
      <alignment horizontal="center" vertical="center"/>
    </xf>
    <xf numFmtId="0" fontId="25" fillId="0" borderId="11" xfId="0" applyFont="1" applyFill="1" applyBorder="1" applyAlignment="1">
      <alignment horizontal="center" vertical="center"/>
    </xf>
    <xf numFmtId="0" fontId="27" fillId="0" borderId="25" xfId="0" applyFont="1" applyFill="1" applyBorder="1" applyAlignment="1">
      <alignment horizontal="center" vertical="center" wrapText="1"/>
    </xf>
    <xf numFmtId="0" fontId="25" fillId="0" borderId="8" xfId="0" applyFont="1" applyFill="1" applyBorder="1" applyAlignment="1">
      <alignment horizontal="center" vertical="center"/>
    </xf>
    <xf numFmtId="0" fontId="27" fillId="0" borderId="1" xfId="0" applyFont="1" applyFill="1" applyBorder="1" applyAlignment="1">
      <alignment horizontal="center" vertical="center" wrapText="1"/>
    </xf>
    <xf numFmtId="0" fontId="8" fillId="23" borderId="6"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35" xfId="0" applyFont="1" applyFill="1" applyBorder="1" applyAlignment="1">
      <alignment horizontal="center" vertical="center" wrapText="1"/>
    </xf>
    <xf numFmtId="0" fontId="29" fillId="2" borderId="6" xfId="0" applyFont="1" applyFill="1" applyBorder="1" applyAlignment="1">
      <alignment vertical="center" wrapText="1"/>
    </xf>
    <xf numFmtId="0" fontId="27" fillId="22" borderId="7" xfId="0" applyFont="1" applyFill="1" applyBorder="1" applyAlignment="1">
      <alignment horizontal="center" vertical="center" wrapText="1"/>
    </xf>
    <xf numFmtId="0" fontId="27" fillId="22" borderId="2" xfId="0" applyFont="1" applyFill="1" applyBorder="1" applyAlignment="1">
      <alignment horizontal="center" vertical="center" wrapText="1"/>
    </xf>
    <xf numFmtId="0" fontId="27" fillId="22" borderId="5" xfId="0" applyFont="1" applyFill="1" applyBorder="1" applyAlignment="1">
      <alignment horizontal="center" vertical="center" wrapText="1"/>
    </xf>
    <xf numFmtId="0" fontId="27" fillId="22" borderId="6" xfId="0" applyFont="1" applyFill="1" applyBorder="1" applyAlignment="1">
      <alignment horizontal="center" vertical="center" wrapText="1"/>
    </xf>
    <xf numFmtId="0" fontId="27" fillId="22" borderId="35" xfId="0" applyFont="1" applyFill="1" applyBorder="1" applyAlignment="1">
      <alignment horizontal="center" vertical="center" wrapText="1"/>
    </xf>
    <xf numFmtId="0" fontId="18" fillId="24" borderId="7" xfId="0" applyFont="1" applyFill="1" applyBorder="1" applyAlignment="1">
      <alignment horizontal="center" vertical="center" wrapText="1"/>
    </xf>
    <xf numFmtId="0" fontId="27" fillId="24" borderId="2" xfId="0" applyFont="1" applyFill="1" applyBorder="1" applyAlignment="1">
      <alignment horizontal="center" vertical="center" wrapText="1"/>
    </xf>
    <xf numFmtId="0" fontId="18" fillId="24" borderId="5" xfId="0" applyFont="1" applyFill="1" applyBorder="1" applyAlignment="1">
      <alignment horizontal="center" vertical="center" wrapText="1"/>
    </xf>
    <xf numFmtId="0" fontId="27" fillId="24" borderId="35" xfId="0" applyFont="1" applyFill="1" applyBorder="1" applyAlignment="1">
      <alignment horizontal="center" vertical="center" wrapText="1"/>
    </xf>
    <xf numFmtId="0" fontId="18" fillId="24" borderId="24" xfId="0" applyFont="1" applyFill="1" applyBorder="1" applyAlignment="1">
      <alignment horizontal="center" vertical="center" wrapText="1"/>
    </xf>
    <xf numFmtId="0" fontId="18" fillId="24" borderId="47" xfId="0" applyFont="1" applyFill="1" applyBorder="1" applyAlignment="1">
      <alignment horizontal="center" vertical="center" wrapText="1"/>
    </xf>
    <xf numFmtId="0" fontId="18" fillId="21" borderId="1" xfId="0" applyFont="1" applyFill="1" applyBorder="1" applyAlignment="1">
      <alignment horizontal="center" vertical="center" wrapText="1"/>
    </xf>
    <xf numFmtId="0" fontId="18" fillId="21" borderId="6" xfId="0" applyFont="1" applyFill="1" applyBorder="1" applyAlignment="1">
      <alignment horizontal="center" vertical="center" wrapText="1"/>
    </xf>
    <xf numFmtId="0" fontId="14" fillId="0" borderId="0" xfId="0" applyFont="1" applyBorder="1"/>
    <xf numFmtId="0" fontId="3" fillId="21" borderId="8" xfId="0" applyFont="1" applyFill="1" applyBorder="1" applyAlignment="1" applyProtection="1">
      <alignment horizontal="center" vertical="center"/>
    </xf>
    <xf numFmtId="0" fontId="3" fillId="21" borderId="1" xfId="0" applyFont="1" applyFill="1" applyBorder="1" applyAlignment="1" applyProtection="1">
      <alignment horizontal="center" vertical="center"/>
    </xf>
    <xf numFmtId="0" fontId="3" fillId="21" borderId="25" xfId="0" applyFont="1" applyFill="1" applyBorder="1" applyAlignment="1" applyProtection="1">
      <alignment horizontal="center" vertical="center"/>
    </xf>
    <xf numFmtId="0" fontId="3" fillId="21" borderId="25" xfId="0" applyFont="1" applyFill="1" applyBorder="1" applyAlignment="1">
      <alignment horizontal="center" vertical="center" wrapText="1"/>
    </xf>
    <xf numFmtId="0" fontId="3" fillId="21" borderId="1" xfId="0" applyFont="1" applyFill="1" applyBorder="1" applyAlignment="1">
      <alignment horizontal="center" vertical="center" wrapText="1"/>
    </xf>
    <xf numFmtId="0" fontId="3" fillId="21" borderId="6" xfId="0" applyFont="1" applyFill="1" applyBorder="1" applyAlignment="1">
      <alignment horizontal="center" vertical="center" wrapText="1"/>
    </xf>
    <xf numFmtId="0" fontId="27" fillId="2" borderId="32" xfId="0" applyFont="1" applyFill="1" applyBorder="1" applyAlignment="1" applyProtection="1">
      <alignment horizontal="center" vertical="center" wrapText="1"/>
      <protection locked="0"/>
    </xf>
    <xf numFmtId="0" fontId="27" fillId="2" borderId="27" xfId="0" applyFont="1" applyFill="1" applyBorder="1" applyAlignment="1" applyProtection="1">
      <alignment horizontal="center" vertical="center" wrapText="1"/>
      <protection locked="0"/>
    </xf>
    <xf numFmtId="0" fontId="27" fillId="2" borderId="1"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25"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18" fillId="21" borderId="30" xfId="0" applyFont="1" applyFill="1" applyBorder="1" applyAlignment="1">
      <alignment horizontal="center" vertical="center" wrapText="1"/>
    </xf>
    <xf numFmtId="0" fontId="18" fillId="24" borderId="10" xfId="0" applyFont="1" applyFill="1" applyBorder="1" applyAlignment="1">
      <alignment horizontal="center" vertical="center" wrapText="1"/>
    </xf>
    <xf numFmtId="0" fontId="18" fillId="24" borderId="13" xfId="0" applyFont="1" applyFill="1" applyBorder="1" applyAlignment="1">
      <alignment horizontal="center" vertical="center" wrapText="1"/>
    </xf>
    <xf numFmtId="0" fontId="18" fillId="24" borderId="12"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8" fillId="24" borderId="12" xfId="0" applyFont="1" applyFill="1" applyBorder="1" applyAlignment="1" applyProtection="1">
      <alignment horizontal="center" vertical="center" wrapText="1"/>
      <protection locked="0"/>
    </xf>
    <xf numFmtId="0" fontId="27" fillId="24" borderId="11"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7" fillId="22" borderId="10" xfId="0" applyFont="1" applyFill="1" applyBorder="1" applyAlignment="1">
      <alignment horizontal="center" vertical="center" wrapText="1"/>
    </xf>
    <xf numFmtId="0" fontId="27" fillId="22" borderId="30"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30" xfId="0" applyFont="1" applyFill="1" applyBorder="1" applyAlignment="1">
      <alignment horizontal="center" vertical="center" wrapText="1"/>
    </xf>
    <xf numFmtId="0" fontId="25" fillId="2" borderId="4"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7"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5" xfId="0" applyFont="1" applyBorder="1" applyAlignment="1">
      <alignment horizontal="center" vertical="center" wrapText="1"/>
    </xf>
    <xf numFmtId="0" fontId="27" fillId="2" borderId="30" xfId="0" applyFont="1" applyFill="1" applyBorder="1" applyAlignment="1">
      <alignment horizontal="left" vertical="center" wrapText="1"/>
    </xf>
    <xf numFmtId="0" fontId="27" fillId="0" borderId="50" xfId="0" applyFont="1" applyFill="1" applyBorder="1" applyAlignment="1">
      <alignment horizontal="center" vertical="center" wrapText="1"/>
    </xf>
    <xf numFmtId="0" fontId="25" fillId="0" borderId="3" xfId="0" applyFont="1" applyFill="1" applyBorder="1" applyAlignment="1">
      <alignment horizontal="center" vertical="center"/>
    </xf>
    <xf numFmtId="0" fontId="27" fillId="22" borderId="14" xfId="0" applyFont="1" applyFill="1" applyBorder="1" applyAlignment="1" applyProtection="1">
      <alignment vertical="center" wrapText="1"/>
      <protection locked="0"/>
    </xf>
    <xf numFmtId="0" fontId="25" fillId="2" borderId="8" xfId="0" applyFont="1" applyFill="1" applyBorder="1" applyAlignment="1">
      <alignment horizontal="justify" vertical="center" wrapText="1"/>
    </xf>
    <xf numFmtId="0" fontId="4" fillId="0" borderId="8" xfId="0" applyFont="1" applyFill="1" applyBorder="1" applyAlignment="1">
      <alignment horizontal="center" vertical="center" wrapText="1"/>
    </xf>
    <xf numFmtId="0" fontId="27" fillId="22" borderId="2" xfId="0" applyFont="1" applyFill="1" applyBorder="1" applyAlignment="1" applyProtection="1">
      <alignment vertical="center" wrapText="1"/>
      <protection locked="0"/>
    </xf>
    <xf numFmtId="2" fontId="20" fillId="3" borderId="40" xfId="1" applyNumberFormat="1" applyFont="1" applyFill="1" applyBorder="1" applyAlignment="1">
      <alignment horizontal="center" vertical="center" wrapText="1"/>
    </xf>
    <xf numFmtId="14" fontId="27" fillId="22" borderId="25" xfId="0" applyNumberFormat="1" applyFont="1" applyFill="1" applyBorder="1" applyAlignment="1" applyProtection="1">
      <alignment horizontal="center" vertical="center" wrapText="1"/>
      <protection locked="0"/>
    </xf>
    <xf numFmtId="14" fontId="27" fillId="22" borderId="30" xfId="0" applyNumberFormat="1" applyFont="1" applyFill="1" applyBorder="1" applyAlignment="1" applyProtection="1">
      <alignment horizontal="center" vertical="center" wrapText="1"/>
      <protection locked="0"/>
    </xf>
    <xf numFmtId="0" fontId="26" fillId="22" borderId="46" xfId="0" applyFont="1" applyFill="1" applyBorder="1" applyAlignment="1">
      <alignment horizontal="center" vertical="center" wrapText="1"/>
    </xf>
    <xf numFmtId="0" fontId="25" fillId="0" borderId="30" xfId="0" applyFont="1" applyFill="1" applyBorder="1" applyAlignment="1">
      <alignment horizontal="center" vertical="center"/>
    </xf>
    <xf numFmtId="0" fontId="27" fillId="2" borderId="27"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18" fillId="24" borderId="12" xfId="0" applyFont="1" applyFill="1" applyBorder="1" applyAlignment="1">
      <alignment horizontal="center" vertical="center" wrapText="1"/>
    </xf>
    <xf numFmtId="0" fontId="18" fillId="24" borderId="51" xfId="0" applyFont="1" applyFill="1" applyBorder="1" applyAlignment="1">
      <alignment horizontal="center" vertical="center" wrapText="1"/>
    </xf>
    <xf numFmtId="0" fontId="27" fillId="2" borderId="8" xfId="0" applyFont="1" applyFill="1" applyBorder="1" applyAlignment="1">
      <alignment vertical="center" wrapText="1"/>
    </xf>
    <xf numFmtId="0" fontId="27" fillId="2" borderId="3" xfId="0" applyFont="1" applyFill="1" applyBorder="1" applyAlignment="1">
      <alignment vertical="center" wrapText="1"/>
    </xf>
    <xf numFmtId="0" fontId="27" fillId="2" borderId="30"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5" fillId="2" borderId="4" xfId="0" applyFont="1" applyFill="1" applyBorder="1" applyAlignment="1">
      <alignment horizontal="left" vertical="center" wrapText="1"/>
    </xf>
    <xf numFmtId="0" fontId="27" fillId="22" borderId="13" xfId="0" applyFont="1" applyFill="1" applyBorder="1" applyAlignment="1">
      <alignment horizontal="center" vertical="center" wrapText="1"/>
    </xf>
    <xf numFmtId="0" fontId="27" fillId="22" borderId="12" xfId="0" applyFont="1" applyFill="1" applyBorder="1" applyAlignment="1">
      <alignment horizontal="center" vertical="center" wrapText="1"/>
    </xf>
    <xf numFmtId="0" fontId="27" fillId="22" borderId="10" xfId="0" applyFont="1" applyFill="1" applyBorder="1" applyAlignment="1">
      <alignment horizontal="center" vertical="center" wrapText="1"/>
    </xf>
    <xf numFmtId="0" fontId="27" fillId="22" borderId="30" xfId="0" applyFont="1" applyFill="1" applyBorder="1" applyAlignment="1">
      <alignment horizontal="center" vertical="center" wrapText="1"/>
    </xf>
    <xf numFmtId="0" fontId="27" fillId="22" borderId="3" xfId="0" applyFont="1" applyFill="1" applyBorder="1" applyAlignment="1">
      <alignment horizontal="center" vertical="center" wrapText="1"/>
    </xf>
    <xf numFmtId="0" fontId="25" fillId="2" borderId="4" xfId="0" applyFont="1" applyFill="1" applyBorder="1" applyAlignment="1">
      <alignment horizontal="justify" vertical="center" wrapText="1"/>
    </xf>
    <xf numFmtId="0" fontId="25" fillId="2" borderId="30" xfId="0" applyFont="1" applyFill="1" applyBorder="1" applyAlignment="1">
      <alignment horizontal="justify" vertical="center" wrapText="1"/>
    </xf>
    <xf numFmtId="0" fontId="27" fillId="2" borderId="60" xfId="0" applyFont="1" applyFill="1" applyBorder="1" applyAlignment="1">
      <alignment horizontal="left" vertical="center" wrapText="1"/>
    </xf>
    <xf numFmtId="0" fontId="48" fillId="2" borderId="4" xfId="0" applyFont="1" applyFill="1" applyBorder="1" applyAlignment="1">
      <alignment horizontal="center" vertical="center" wrapText="1"/>
    </xf>
    <xf numFmtId="1" fontId="27" fillId="22" borderId="10" xfId="0" applyNumberFormat="1" applyFont="1" applyFill="1" applyBorder="1" applyAlignment="1">
      <alignment horizontal="center" vertical="center" wrapText="1"/>
    </xf>
    <xf numFmtId="17" fontId="27" fillId="22" borderId="30" xfId="0" applyNumberFormat="1" applyFont="1" applyFill="1" applyBorder="1" applyAlignment="1" applyProtection="1">
      <alignment horizontal="center" vertical="center" wrapText="1"/>
      <protection locked="0"/>
    </xf>
    <xf numFmtId="1" fontId="27" fillId="22" borderId="13" xfId="0" applyNumberFormat="1" applyFont="1" applyFill="1" applyBorder="1" applyAlignment="1">
      <alignment horizontal="center" vertical="center" wrapText="1"/>
    </xf>
    <xf numFmtId="17" fontId="27" fillId="22" borderId="4" xfId="0" applyNumberFormat="1" applyFont="1" applyFill="1" applyBorder="1" applyAlignment="1" applyProtection="1">
      <alignment horizontal="center" vertical="center" wrapText="1"/>
      <protection locked="0"/>
    </xf>
    <xf numFmtId="1" fontId="27" fillId="22" borderId="13" xfId="0" applyNumberFormat="1" applyFont="1" applyFill="1" applyBorder="1" applyAlignment="1">
      <alignment vertical="center" wrapText="1"/>
    </xf>
    <xf numFmtId="0" fontId="27" fillId="22" borderId="4" xfId="0" applyFont="1" applyFill="1" applyBorder="1" applyAlignment="1" applyProtection="1">
      <alignment horizontal="center" vertical="center" wrapText="1"/>
      <protection locked="0"/>
    </xf>
    <xf numFmtId="1" fontId="27" fillId="22" borderId="12" xfId="0" applyNumberFormat="1" applyFont="1" applyFill="1" applyBorder="1" applyAlignment="1">
      <alignment horizontal="center" vertical="center" wrapText="1"/>
    </xf>
    <xf numFmtId="17" fontId="27" fillId="22" borderId="3" xfId="0" applyNumberFormat="1" applyFont="1" applyFill="1" applyBorder="1" applyAlignment="1" applyProtection="1">
      <alignment horizontal="center" vertical="center" wrapText="1"/>
      <protection locked="0"/>
    </xf>
    <xf numFmtId="1" fontId="26" fillId="22" borderId="10" xfId="0" applyNumberFormat="1" applyFont="1" applyFill="1" applyBorder="1" applyAlignment="1" applyProtection="1">
      <alignment horizontal="center" vertical="center"/>
      <protection locked="0"/>
    </xf>
    <xf numFmtId="14" fontId="26" fillId="22" borderId="30" xfId="0" applyNumberFormat="1" applyFont="1" applyFill="1" applyBorder="1" applyAlignment="1" applyProtection="1">
      <alignment horizontal="center" vertical="center"/>
      <protection locked="0"/>
    </xf>
    <xf numFmtId="1" fontId="26" fillId="22" borderId="13" xfId="0" applyNumberFormat="1" applyFont="1" applyFill="1" applyBorder="1" applyAlignment="1" applyProtection="1">
      <alignment horizontal="center" vertical="center"/>
      <protection locked="0"/>
    </xf>
    <xf numFmtId="0" fontId="26" fillId="22" borderId="4" xfId="0" applyFont="1" applyFill="1" applyBorder="1" applyAlignment="1" applyProtection="1">
      <alignment vertical="center"/>
      <protection locked="0"/>
    </xf>
    <xf numFmtId="1" fontId="26" fillId="22" borderId="13" xfId="0" applyNumberFormat="1" applyFont="1" applyFill="1" applyBorder="1" applyAlignment="1" applyProtection="1">
      <alignment vertical="center"/>
      <protection locked="0"/>
    </xf>
    <xf numFmtId="1" fontId="26" fillId="22" borderId="47" xfId="0" applyNumberFormat="1" applyFont="1" applyFill="1" applyBorder="1" applyAlignment="1" applyProtection="1">
      <alignment vertical="center"/>
      <protection locked="0"/>
    </xf>
    <xf numFmtId="0" fontId="26" fillId="22" borderId="9" xfId="0" applyFont="1" applyFill="1" applyBorder="1" applyAlignment="1" applyProtection="1">
      <alignment vertical="center"/>
      <protection locked="0"/>
    </xf>
    <xf numFmtId="14" fontId="27" fillId="22" borderId="20" xfId="0" applyNumberFormat="1" applyFont="1" applyFill="1" applyBorder="1" applyAlignment="1">
      <alignment horizontal="center" vertical="center" wrapText="1"/>
    </xf>
    <xf numFmtId="167" fontId="39" fillId="22" borderId="62" xfId="0" applyNumberFormat="1" applyFont="1" applyFill="1" applyBorder="1" applyAlignment="1">
      <alignment vertical="center" wrapText="1"/>
    </xf>
    <xf numFmtId="14" fontId="39" fillId="22" borderId="3" xfId="0" applyNumberFormat="1" applyFont="1" applyFill="1" applyBorder="1" applyAlignment="1">
      <alignment horizontal="center" vertical="center" wrapText="1"/>
    </xf>
    <xf numFmtId="0" fontId="27" fillId="22" borderId="24" xfId="0" applyFont="1" applyFill="1" applyBorder="1" applyAlignment="1">
      <alignment horizontal="center" vertical="center" wrapText="1"/>
    </xf>
    <xf numFmtId="17" fontId="27" fillId="22" borderId="25" xfId="0" applyNumberFormat="1" applyFont="1" applyFill="1" applyBorder="1" applyAlignment="1">
      <alignment horizontal="center" vertical="center" wrapText="1"/>
    </xf>
    <xf numFmtId="0" fontId="27" fillId="22" borderId="34" xfId="0" applyFont="1" applyFill="1" applyBorder="1" applyAlignment="1" applyProtection="1">
      <alignment vertical="center" wrapText="1"/>
      <protection locked="0"/>
    </xf>
    <xf numFmtId="0" fontId="27" fillId="22" borderId="35" xfId="0" applyFont="1" applyFill="1" applyBorder="1" applyAlignment="1">
      <alignment horizontal="left" vertical="center" wrapText="1"/>
    </xf>
    <xf numFmtId="0" fontId="25" fillId="2" borderId="25" xfId="0" applyFont="1" applyFill="1" applyBorder="1" applyAlignment="1">
      <alignment vertical="center" wrapText="1"/>
    </xf>
    <xf numFmtId="0" fontId="27" fillId="2" borderId="34" xfId="0" applyFont="1" applyFill="1" applyBorder="1" applyAlignment="1">
      <alignment horizontal="center" vertical="center" wrapText="1"/>
    </xf>
    <xf numFmtId="0" fontId="25" fillId="2" borderId="30" xfId="0" applyFont="1" applyFill="1" applyBorder="1" applyAlignment="1">
      <alignment horizontal="center" vertical="center"/>
    </xf>
    <xf numFmtId="0" fontId="27" fillId="2" borderId="11" xfId="0" applyFont="1" applyFill="1" applyBorder="1" applyAlignment="1">
      <alignment horizontal="center" vertical="center" wrapText="1"/>
    </xf>
    <xf numFmtId="0" fontId="25" fillId="2" borderId="3" xfId="0" applyFont="1" applyFill="1" applyBorder="1" applyAlignment="1">
      <alignment horizontal="center" vertical="center"/>
    </xf>
    <xf numFmtId="0" fontId="27" fillId="2" borderId="14" xfId="0" applyFont="1" applyFill="1" applyBorder="1" applyAlignment="1">
      <alignment horizontal="center" vertical="center" wrapText="1"/>
    </xf>
    <xf numFmtId="0" fontId="39" fillId="2" borderId="30" xfId="0" applyFont="1" applyFill="1" applyBorder="1" applyAlignment="1">
      <alignment horizontal="left" vertical="center" wrapText="1"/>
    </xf>
    <xf numFmtId="0" fontId="4" fillId="2" borderId="30" xfId="0" applyFont="1" applyFill="1" applyBorder="1" applyAlignment="1">
      <alignment horizontal="center" vertical="center" wrapText="1"/>
    </xf>
    <xf numFmtId="0" fontId="39" fillId="2" borderId="4" xfId="0" applyFont="1" applyFill="1" applyBorder="1" applyAlignment="1">
      <alignment horizontal="left" vertical="center" wrapText="1"/>
    </xf>
    <xf numFmtId="0" fontId="39" fillId="2" borderId="3" xfId="0" applyFont="1" applyFill="1" applyBorder="1" applyAlignment="1">
      <alignment horizontal="left" vertical="center" wrapText="1"/>
    </xf>
    <xf numFmtId="1" fontId="39" fillId="2" borderId="3" xfId="0" applyNumberFormat="1" applyFont="1" applyFill="1" applyBorder="1" applyAlignment="1">
      <alignment horizontal="center" vertical="center" wrapText="1"/>
    </xf>
    <xf numFmtId="0" fontId="39" fillId="2" borderId="14" xfId="0" applyFont="1" applyFill="1" applyBorder="1" applyAlignment="1">
      <alignment horizontal="center" vertical="center" wrapText="1"/>
    </xf>
    <xf numFmtId="0" fontId="18" fillId="25" borderId="12" xfId="0" applyFont="1" applyFill="1" applyBorder="1" applyAlignment="1">
      <alignment horizontal="center" vertical="center" wrapText="1"/>
    </xf>
    <xf numFmtId="0" fontId="0" fillId="0" borderId="70" xfId="0" applyBorder="1"/>
    <xf numFmtId="0" fontId="0" fillId="0" borderId="71" xfId="0" applyBorder="1"/>
    <xf numFmtId="0" fontId="0" fillId="0" borderId="72" xfId="0" applyBorder="1"/>
    <xf numFmtId="0" fontId="0" fillId="0" borderId="73" xfId="0" applyBorder="1"/>
    <xf numFmtId="0" fontId="0" fillId="0" borderId="74" xfId="0" applyBorder="1"/>
    <xf numFmtId="0" fontId="0" fillId="0" borderId="75" xfId="0" applyBorder="1"/>
    <xf numFmtId="4" fontId="0" fillId="0" borderId="75" xfId="0" applyNumberFormat="1" applyFont="1" applyFill="1" applyBorder="1" applyAlignment="1">
      <alignment horizontal="center" vertical="center" wrapText="1"/>
    </xf>
    <xf numFmtId="4" fontId="35" fillId="0" borderId="76" xfId="0" applyNumberFormat="1" applyFont="1" applyFill="1" applyBorder="1" applyAlignment="1">
      <alignment horizontal="center" vertical="center" wrapText="1"/>
    </xf>
    <xf numFmtId="0" fontId="0" fillId="0" borderId="77" xfId="0" applyBorder="1"/>
    <xf numFmtId="0" fontId="0" fillId="0" borderId="78" xfId="0" applyBorder="1"/>
    <xf numFmtId="0" fontId="0" fillId="0" borderId="0" xfId="0" applyBorder="1"/>
    <xf numFmtId="0" fontId="0" fillId="0" borderId="81" xfId="0" applyBorder="1"/>
    <xf numFmtId="0" fontId="39" fillId="0" borderId="82" xfId="0" applyFont="1" applyFill="1" applyBorder="1" applyAlignment="1">
      <alignment vertical="center" wrapText="1"/>
    </xf>
    <xf numFmtId="4" fontId="35" fillId="0" borderId="83" xfId="0" applyNumberFormat="1" applyFont="1" applyFill="1" applyBorder="1" applyAlignment="1">
      <alignment horizontal="center" vertical="center" wrapText="1"/>
    </xf>
    <xf numFmtId="0" fontId="39" fillId="0" borderId="73" xfId="0" applyFont="1" applyFill="1" applyBorder="1" applyAlignment="1">
      <alignment vertical="center" wrapText="1"/>
    </xf>
    <xf numFmtId="0" fontId="0" fillId="0" borderId="83" xfId="0" applyBorder="1"/>
    <xf numFmtId="0" fontId="0" fillId="15" borderId="84" xfId="0" applyFill="1" applyBorder="1" applyAlignment="1">
      <alignment horizontal="center" vertical="center"/>
    </xf>
    <xf numFmtId="0" fontId="51" fillId="24" borderId="34" xfId="0" applyFont="1" applyFill="1" applyBorder="1" applyAlignment="1">
      <alignment horizontal="center" vertical="center" wrapText="1"/>
    </xf>
    <xf numFmtId="0" fontId="51" fillId="24" borderId="64"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51" fillId="24" borderId="14" xfId="0" applyFont="1" applyFill="1" applyBorder="1" applyAlignment="1">
      <alignment vertical="center" wrapText="1"/>
    </xf>
    <xf numFmtId="0" fontId="27" fillId="2" borderId="3" xfId="0" applyFont="1" applyFill="1" applyBorder="1" applyAlignment="1">
      <alignment horizontal="center" vertical="center" wrapText="1"/>
    </xf>
    <xf numFmtId="0" fontId="25" fillId="2" borderId="25" xfId="0" applyFont="1" applyFill="1" applyBorder="1" applyAlignment="1" applyProtection="1">
      <alignment horizontal="justify" vertical="center" wrapText="1"/>
    </xf>
    <xf numFmtId="0" fontId="51" fillId="24" borderId="2" xfId="0" applyFont="1" applyFill="1" applyBorder="1" applyAlignment="1">
      <alignment horizontal="left" vertical="center" wrapText="1"/>
    </xf>
    <xf numFmtId="0" fontId="18" fillId="24" borderId="10" xfId="0" applyFont="1" applyFill="1" applyBorder="1" applyAlignment="1" applyProtection="1">
      <alignment horizontal="center" vertical="center" wrapText="1"/>
      <protection locked="0"/>
    </xf>
    <xf numFmtId="0" fontId="18" fillId="24" borderId="13" xfId="0" applyFont="1" applyFill="1" applyBorder="1" applyAlignment="1" applyProtection="1">
      <alignment horizontal="center" vertical="center" wrapText="1"/>
      <protection locked="0"/>
    </xf>
    <xf numFmtId="0" fontId="27" fillId="2" borderId="4"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30" xfId="0" applyFont="1" applyFill="1" applyBorder="1" applyAlignment="1" applyProtection="1">
      <alignment horizontal="center" vertical="center" wrapText="1"/>
      <protection locked="0"/>
    </xf>
    <xf numFmtId="0" fontId="3" fillId="21" borderId="4" xfId="0" applyFont="1" applyFill="1" applyBorder="1" applyAlignment="1" applyProtection="1">
      <alignment horizontal="center" vertical="center"/>
    </xf>
    <xf numFmtId="0" fontId="3" fillId="21" borderId="3" xfId="0" applyFont="1" applyFill="1" applyBorder="1" applyAlignment="1" applyProtection="1">
      <alignment horizontal="center" vertical="center"/>
    </xf>
    <xf numFmtId="0" fontId="18" fillId="21" borderId="30" xfId="0" applyFont="1" applyFill="1" applyBorder="1" applyAlignment="1">
      <alignment horizontal="center" vertical="center" wrapText="1"/>
    </xf>
    <xf numFmtId="0" fontId="18" fillId="21" borderId="4" xfId="0" applyFont="1" applyFill="1" applyBorder="1" applyAlignment="1">
      <alignment horizontal="center" vertical="center" wrapText="1"/>
    </xf>
    <xf numFmtId="0" fontId="18" fillId="21" borderId="3" xfId="0" applyFont="1" applyFill="1" applyBorder="1" applyAlignment="1">
      <alignment horizontal="center" vertical="center" wrapText="1"/>
    </xf>
    <xf numFmtId="0" fontId="51" fillId="24" borderId="11" xfId="0" applyFont="1" applyFill="1" applyBorder="1" applyAlignment="1">
      <alignment vertical="center" wrapText="1"/>
    </xf>
    <xf numFmtId="0" fontId="51" fillId="24" borderId="37" xfId="0" applyFont="1" applyFill="1" applyBorder="1" applyAlignment="1">
      <alignment vertical="center" wrapText="1"/>
    </xf>
    <xf numFmtId="0" fontId="51" fillId="24" borderId="14" xfId="0" applyFont="1" applyFill="1" applyBorder="1" applyAlignment="1">
      <alignment vertical="center" wrapText="1"/>
    </xf>
    <xf numFmtId="0" fontId="27" fillId="24" borderId="11" xfId="0" applyFont="1" applyFill="1" applyBorder="1" applyAlignment="1">
      <alignment horizontal="left" vertical="center" wrapText="1"/>
    </xf>
    <xf numFmtId="0" fontId="27" fillId="24" borderId="37" xfId="0" applyFont="1" applyFill="1" applyBorder="1" applyAlignment="1">
      <alignment horizontal="left" vertical="center" wrapText="1"/>
    </xf>
    <xf numFmtId="0" fontId="27" fillId="24" borderId="14" xfId="0" applyFont="1" applyFill="1" applyBorder="1" applyAlignment="1">
      <alignment horizontal="left" vertical="center" wrapText="1"/>
    </xf>
    <xf numFmtId="0" fontId="27" fillId="2" borderId="30"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2" borderId="10" xfId="0" applyFont="1" applyFill="1" applyBorder="1" applyAlignment="1">
      <alignment horizontal="center" vertical="center" wrapText="1"/>
    </xf>
    <xf numFmtId="0" fontId="27" fillId="22" borderId="13" xfId="0" applyFont="1" applyFill="1" applyBorder="1" applyAlignment="1">
      <alignment horizontal="center" vertical="center" wrapText="1"/>
    </xf>
    <xf numFmtId="0" fontId="27" fillId="22" borderId="12" xfId="0" applyFont="1" applyFill="1" applyBorder="1" applyAlignment="1">
      <alignment horizontal="center" vertical="center" wrapText="1"/>
    </xf>
    <xf numFmtId="17" fontId="27" fillId="22" borderId="4" xfId="0" applyNumberFormat="1" applyFont="1" applyFill="1" applyBorder="1" applyAlignment="1">
      <alignment horizontal="center" vertical="center" wrapText="1"/>
    </xf>
    <xf numFmtId="0" fontId="27" fillId="22" borderId="3" xfId="0" applyFont="1" applyFill="1" applyBorder="1" applyAlignment="1">
      <alignment horizontal="center" vertical="center" wrapText="1"/>
    </xf>
    <xf numFmtId="14" fontId="27" fillId="22" borderId="30" xfId="0" applyNumberFormat="1" applyFont="1" applyFill="1" applyBorder="1" applyAlignment="1">
      <alignment horizontal="center" vertical="center" wrapText="1"/>
    </xf>
    <xf numFmtId="0" fontId="27" fillId="22" borderId="4" xfId="0" applyFont="1" applyFill="1" applyBorder="1" applyAlignment="1">
      <alignment horizontal="center" vertical="center" wrapText="1"/>
    </xf>
    <xf numFmtId="14" fontId="27" fillId="22" borderId="20" xfId="0" applyNumberFormat="1" applyFont="1" applyFill="1" applyBorder="1" applyAlignment="1">
      <alignment horizontal="center" vertical="center" wrapText="1"/>
    </xf>
    <xf numFmtId="0" fontId="27" fillId="22" borderId="29" xfId="0" applyFont="1" applyFill="1" applyBorder="1" applyAlignment="1">
      <alignment horizontal="center" vertical="center" wrapText="1"/>
    </xf>
    <xf numFmtId="0" fontId="26" fillId="2" borderId="30"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18" fillId="21" borderId="8" xfId="0" applyFont="1" applyFill="1" applyBorder="1" applyAlignment="1">
      <alignment horizontal="center" vertical="center" wrapText="1"/>
    </xf>
    <xf numFmtId="0" fontId="39" fillId="2" borderId="30" xfId="0" applyNumberFormat="1" applyFont="1" applyFill="1" applyBorder="1" applyAlignment="1">
      <alignment horizontal="center" vertical="center" wrapText="1"/>
    </xf>
    <xf numFmtId="0" fontId="39" fillId="2" borderId="4" xfId="0" applyNumberFormat="1" applyFont="1" applyFill="1" applyBorder="1" applyAlignment="1">
      <alignment horizontal="center" vertical="center" wrapText="1"/>
    </xf>
    <xf numFmtId="0" fontId="39" fillId="2" borderId="11" xfId="0" applyNumberFormat="1" applyFont="1" applyFill="1" applyBorder="1" applyAlignment="1">
      <alignment horizontal="center" vertical="center" wrapText="1"/>
    </xf>
    <xf numFmtId="0" fontId="39" fillId="2" borderId="37" xfId="0" applyNumberFormat="1" applyFont="1" applyFill="1" applyBorder="1" applyAlignment="1">
      <alignment horizontal="center" vertical="center" wrapText="1"/>
    </xf>
    <xf numFmtId="0" fontId="4" fillId="22" borderId="11" xfId="0" applyFont="1" applyFill="1" applyBorder="1" applyAlignment="1" applyProtection="1">
      <alignment horizontal="left" vertical="center" wrapText="1"/>
      <protection locked="0"/>
    </xf>
    <xf numFmtId="0" fontId="4" fillId="22" borderId="37" xfId="0" applyFont="1" applyFill="1" applyBorder="1" applyAlignment="1" applyProtection="1">
      <alignment horizontal="left" vertical="center" wrapText="1"/>
      <protection locked="0"/>
    </xf>
    <xf numFmtId="0" fontId="4" fillId="22" borderId="14" xfId="0" applyFont="1" applyFill="1" applyBorder="1" applyAlignment="1" applyProtection="1">
      <alignment horizontal="left" vertical="center" wrapText="1"/>
      <protection locked="0"/>
    </xf>
    <xf numFmtId="0" fontId="27" fillId="2" borderId="9" xfId="0" applyFont="1" applyFill="1" applyBorder="1" applyAlignment="1" applyProtection="1">
      <alignment horizontal="center" vertical="center" wrapText="1"/>
      <protection locked="0"/>
    </xf>
    <xf numFmtId="0" fontId="18" fillId="6" borderId="13" xfId="0" applyFont="1" applyFill="1" applyBorder="1" applyAlignment="1" applyProtection="1">
      <alignment horizontal="center" vertical="center" wrapText="1"/>
      <protection locked="0"/>
    </xf>
    <xf numFmtId="0" fontId="18" fillId="6" borderId="12" xfId="0" applyFont="1" applyFill="1" applyBorder="1" applyAlignment="1" applyProtection="1">
      <alignment horizontal="center" vertical="center" wrapText="1"/>
      <protection locked="0"/>
    </xf>
    <xf numFmtId="0" fontId="18" fillId="6" borderId="13"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7" fillId="2" borderId="30"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5" fillId="2" borderId="30"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7" fillId="22" borderId="11" xfId="0" applyFont="1" applyFill="1" applyBorder="1" applyAlignment="1" applyProtection="1">
      <alignment horizontal="left" vertical="center" wrapText="1"/>
      <protection locked="0"/>
    </xf>
    <xf numFmtId="0" fontId="27" fillId="22" borderId="37" xfId="0" applyFont="1" applyFill="1" applyBorder="1" applyAlignment="1" applyProtection="1">
      <alignment horizontal="left" vertical="center" wrapText="1"/>
      <protection locked="0"/>
    </xf>
    <xf numFmtId="0" fontId="27" fillId="22" borderId="48" xfId="0" applyFont="1" applyFill="1" applyBorder="1" applyAlignment="1" applyProtection="1">
      <alignment horizontal="left" vertical="center" wrapText="1"/>
      <protection locked="0"/>
    </xf>
    <xf numFmtId="0" fontId="27" fillId="2" borderId="22" xfId="0" applyFont="1" applyFill="1" applyBorder="1" applyAlignment="1">
      <alignment horizontal="center" vertical="center" wrapText="1"/>
    </xf>
    <xf numFmtId="0" fontId="27" fillId="2" borderId="23"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7" fillId="2" borderId="65" xfId="0" applyFont="1" applyFill="1" applyBorder="1" applyAlignment="1">
      <alignment horizontal="left" vertical="center" wrapText="1"/>
    </xf>
    <xf numFmtId="0" fontId="27" fillId="6" borderId="60" xfId="0" applyFont="1" applyFill="1" applyBorder="1" applyAlignment="1">
      <alignment horizontal="left" vertical="center" wrapText="1"/>
    </xf>
    <xf numFmtId="0" fontId="27" fillId="6" borderId="27" xfId="0" applyFont="1" applyFill="1" applyBorder="1" applyAlignment="1">
      <alignment horizontal="left" vertical="center" wrapText="1"/>
    </xf>
    <xf numFmtId="0" fontId="3" fillId="4" borderId="16" xfId="1" applyFont="1" applyFill="1" applyBorder="1" applyAlignment="1">
      <alignment horizontal="center" vertical="center" wrapText="1"/>
    </xf>
    <xf numFmtId="0" fontId="3" fillId="4" borderId="17" xfId="1" applyFont="1" applyFill="1" applyBorder="1" applyAlignment="1">
      <alignment horizontal="center" vertical="center" wrapText="1"/>
    </xf>
    <xf numFmtId="0" fontId="3" fillId="4" borderId="31" xfId="1"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2" borderId="37" xfId="0" applyFont="1" applyFill="1" applyBorder="1" applyAlignment="1">
      <alignment horizontal="center" vertical="center" wrapText="1"/>
    </xf>
    <xf numFmtId="0" fontId="27" fillId="2" borderId="14" xfId="0" applyFont="1" applyFill="1" applyBorder="1" applyAlignment="1">
      <alignment horizontal="center" vertical="center" wrapText="1"/>
    </xf>
    <xf numFmtId="0" fontId="27" fillId="22" borderId="30" xfId="0" applyFont="1" applyFill="1" applyBorder="1" applyAlignment="1">
      <alignment horizontal="center" vertical="center" wrapText="1"/>
    </xf>
    <xf numFmtId="0" fontId="4" fillId="22" borderId="11" xfId="0" applyFont="1" applyFill="1" applyBorder="1" applyAlignment="1">
      <alignment horizontal="left" vertical="center" wrapText="1"/>
    </xf>
    <xf numFmtId="0" fontId="4" fillId="22" borderId="37" xfId="0" applyFont="1" applyFill="1" applyBorder="1" applyAlignment="1">
      <alignment horizontal="left" vertical="center" wrapText="1"/>
    </xf>
    <xf numFmtId="0" fontId="4" fillId="22" borderId="14" xfId="0" applyFont="1" applyFill="1" applyBorder="1" applyAlignment="1">
      <alignment horizontal="left" vertical="center" wrapText="1"/>
    </xf>
    <xf numFmtId="0" fontId="27" fillId="0" borderId="30"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2" borderId="60" xfId="0" applyFont="1" applyFill="1" applyBorder="1" applyAlignment="1">
      <alignment horizontal="left" vertical="center" wrapText="1"/>
    </xf>
    <xf numFmtId="0" fontId="27" fillId="2" borderId="27"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7" fillId="2" borderId="45"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7" fillId="2" borderId="29" xfId="0" applyFont="1" applyFill="1" applyBorder="1" applyAlignment="1">
      <alignment horizontal="center" vertical="center" wrapText="1"/>
    </xf>
    <xf numFmtId="0" fontId="27" fillId="22" borderId="11" xfId="0" applyFont="1" applyFill="1" applyBorder="1" applyAlignment="1">
      <alignment horizontal="center" vertical="center" wrapText="1"/>
    </xf>
    <xf numFmtId="0" fontId="27" fillId="22" borderId="37" xfId="0" applyFont="1" applyFill="1" applyBorder="1" applyAlignment="1">
      <alignment horizontal="center" vertical="center" wrapText="1"/>
    </xf>
    <xf numFmtId="0" fontId="27" fillId="22" borderId="14" xfId="0" applyFont="1" applyFill="1" applyBorder="1" applyAlignment="1">
      <alignment horizontal="center" vertical="center" wrapText="1"/>
    </xf>
    <xf numFmtId="0" fontId="18" fillId="24" borderId="10" xfId="0" applyFont="1" applyFill="1" applyBorder="1" applyAlignment="1">
      <alignment horizontal="center" vertical="center" wrapText="1"/>
    </xf>
    <xf numFmtId="0" fontId="18" fillId="24" borderId="13" xfId="0" applyFont="1" applyFill="1" applyBorder="1" applyAlignment="1">
      <alignment horizontal="center" vertical="center" wrapText="1"/>
    </xf>
    <xf numFmtId="0" fontId="18" fillId="24" borderId="12"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0" borderId="50" xfId="0" applyFont="1" applyFill="1" applyBorder="1" applyAlignment="1">
      <alignment horizontal="center" vertical="center" wrapText="1"/>
    </xf>
    <xf numFmtId="0" fontId="27" fillId="6" borderId="37" xfId="0" applyFont="1" applyFill="1" applyBorder="1" applyAlignment="1">
      <alignment horizontal="center" vertical="center" wrapText="1"/>
    </xf>
    <xf numFmtId="0" fontId="27" fillId="6" borderId="14" xfId="0" applyFont="1" applyFill="1" applyBorder="1" applyAlignment="1">
      <alignment horizontal="center" vertical="center" wrapText="1"/>
    </xf>
    <xf numFmtId="0" fontId="27" fillId="24" borderId="11" xfId="0" applyFont="1" applyFill="1" applyBorder="1" applyAlignment="1">
      <alignment horizontal="center" vertical="center" wrapText="1"/>
    </xf>
    <xf numFmtId="0" fontId="27" fillId="24" borderId="37" xfId="0" applyFont="1" applyFill="1" applyBorder="1" applyAlignment="1">
      <alignment horizontal="center" vertical="center" wrapText="1"/>
    </xf>
    <xf numFmtId="0" fontId="27" fillId="24" borderId="14" xfId="0" applyFont="1" applyFill="1" applyBorder="1" applyAlignment="1">
      <alignment horizontal="center" vertical="center" wrapText="1"/>
    </xf>
    <xf numFmtId="0" fontId="25" fillId="2" borderId="11" xfId="0" applyFont="1" applyFill="1" applyBorder="1" applyAlignment="1">
      <alignment horizontal="center" vertical="center"/>
    </xf>
    <xf numFmtId="0" fontId="25" fillId="2" borderId="37" xfId="0" applyFont="1" applyFill="1" applyBorder="1" applyAlignment="1">
      <alignment horizontal="center" vertical="center"/>
    </xf>
    <xf numFmtId="0" fontId="25" fillId="2" borderId="48" xfId="0" applyFont="1" applyFill="1" applyBorder="1" applyAlignment="1">
      <alignment horizontal="center" vertical="center"/>
    </xf>
    <xf numFmtId="1" fontId="25" fillId="22" borderId="13" xfId="0" applyNumberFormat="1" applyFont="1" applyFill="1" applyBorder="1" applyAlignment="1">
      <alignment horizontal="center" vertical="center" wrapText="1"/>
    </xf>
    <xf numFmtId="1" fontId="25" fillId="22" borderId="47" xfId="0" applyNumberFormat="1" applyFont="1" applyFill="1" applyBorder="1" applyAlignment="1">
      <alignment horizontal="center" vertical="center" wrapText="1"/>
    </xf>
    <xf numFmtId="0" fontId="49" fillId="22" borderId="37" xfId="0" applyFont="1" applyFill="1" applyBorder="1" applyAlignment="1">
      <alignment horizontal="left" vertical="center" wrapText="1"/>
    </xf>
    <xf numFmtId="0" fontId="49" fillId="22" borderId="48" xfId="0" applyFont="1" applyFill="1" applyBorder="1" applyAlignment="1">
      <alignment horizontal="left" vertical="center" wrapText="1"/>
    </xf>
    <xf numFmtId="0" fontId="46" fillId="24" borderId="10" xfId="0" applyFont="1" applyFill="1" applyBorder="1" applyAlignment="1">
      <alignment horizontal="center" vertical="center" wrapText="1"/>
    </xf>
    <xf numFmtId="0" fontId="46" fillId="24" borderId="13" xfId="0" applyFont="1" applyFill="1" applyBorder="1" applyAlignment="1">
      <alignment horizontal="center" vertical="center" wrapText="1"/>
    </xf>
    <xf numFmtId="0" fontId="46" fillId="24" borderId="47" xfId="0" applyFont="1" applyFill="1" applyBorder="1" applyAlignment="1">
      <alignment horizontal="center" vertical="center" wrapText="1"/>
    </xf>
    <xf numFmtId="0" fontId="27" fillId="2" borderId="53" xfId="0" applyFont="1" applyFill="1" applyBorder="1" applyAlignment="1">
      <alignment horizontal="center" vertical="center" wrapText="1"/>
    </xf>
    <xf numFmtId="0" fontId="27" fillId="2" borderId="54" xfId="0" applyFont="1" applyFill="1" applyBorder="1" applyAlignment="1">
      <alignment horizontal="center" vertical="center" wrapText="1"/>
    </xf>
    <xf numFmtId="0" fontId="27" fillId="2" borderId="55" xfId="0" applyFont="1" applyFill="1" applyBorder="1" applyAlignment="1">
      <alignment horizontal="center" vertical="center" wrapText="1"/>
    </xf>
    <xf numFmtId="0" fontId="50" fillId="24" borderId="11" xfId="0" applyFont="1" applyFill="1" applyBorder="1" applyAlignment="1">
      <alignment vertical="center" wrapText="1"/>
    </xf>
    <xf numFmtId="0" fontId="27" fillId="24" borderId="37" xfId="0" applyFont="1" applyFill="1" applyBorder="1" applyAlignment="1">
      <alignment vertical="center" wrapText="1"/>
    </xf>
    <xf numFmtId="0" fontId="27" fillId="24" borderId="14" xfId="0" applyFont="1" applyFill="1" applyBorder="1" applyAlignment="1">
      <alignment vertical="center" wrapText="1"/>
    </xf>
    <xf numFmtId="14" fontId="27" fillId="22" borderId="52" xfId="0" applyNumberFormat="1" applyFont="1" applyFill="1" applyBorder="1" applyAlignment="1">
      <alignment horizontal="center" vertical="center" wrapText="1"/>
    </xf>
    <xf numFmtId="0" fontId="27" fillId="6" borderId="20" xfId="0" applyFont="1" applyFill="1" applyBorder="1" applyAlignment="1">
      <alignment horizontal="center" vertical="center" wrapText="1"/>
    </xf>
    <xf numFmtId="0" fontId="51" fillId="24" borderId="11" xfId="0" applyFont="1" applyFill="1" applyBorder="1" applyAlignment="1">
      <alignment horizontal="left" vertical="center" wrapText="1"/>
    </xf>
    <xf numFmtId="0" fontId="51" fillId="24" borderId="37" xfId="0" applyFont="1" applyFill="1" applyBorder="1" applyAlignment="1">
      <alignment horizontal="left" vertical="center" wrapText="1"/>
    </xf>
    <xf numFmtId="0" fontId="51" fillId="24" borderId="48" xfId="0" applyFont="1" applyFill="1" applyBorder="1" applyAlignment="1">
      <alignment horizontal="left" vertical="center" wrapText="1"/>
    </xf>
    <xf numFmtId="0" fontId="3" fillId="21" borderId="9" xfId="0" applyFont="1" applyFill="1" applyBorder="1" applyAlignment="1" applyProtection="1">
      <alignment horizontal="center" vertical="center"/>
    </xf>
    <xf numFmtId="0" fontId="51" fillId="24" borderId="11" xfId="0" applyFont="1" applyFill="1" applyBorder="1" applyAlignment="1">
      <alignment horizontal="center" vertical="center" wrapText="1"/>
    </xf>
    <xf numFmtId="0" fontId="27" fillId="22" borderId="50" xfId="0" applyFont="1" applyFill="1" applyBorder="1" applyAlignment="1" applyProtection="1">
      <alignment horizontal="left" vertical="center" wrapText="1"/>
      <protection locked="0"/>
    </xf>
    <xf numFmtId="0" fontId="27" fillId="6" borderId="37" xfId="0" applyFont="1" applyFill="1" applyBorder="1" applyAlignment="1" applyProtection="1">
      <alignment horizontal="left" vertical="center" wrapText="1"/>
      <protection locked="0"/>
    </xf>
    <xf numFmtId="0" fontId="47" fillId="21" borderId="30" xfId="0" applyFont="1" applyFill="1" applyBorder="1" applyAlignment="1">
      <alignment horizontal="center" vertical="center" wrapText="1"/>
    </xf>
    <xf numFmtId="0" fontId="47" fillId="21" borderId="4" xfId="0" applyFont="1" applyFill="1" applyBorder="1" applyAlignment="1">
      <alignment horizontal="center" vertical="center" wrapText="1"/>
    </xf>
    <xf numFmtId="0" fontId="47" fillId="21" borderId="9" xfId="0" applyFont="1" applyFill="1" applyBorder="1" applyAlignment="1">
      <alignment horizontal="center" vertical="center" wrapText="1"/>
    </xf>
    <xf numFmtId="0" fontId="25" fillId="2" borderId="30"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1" fillId="2" borderId="0" xfId="0" applyFont="1" applyFill="1" applyAlignment="1">
      <alignment horizontal="center"/>
    </xf>
    <xf numFmtId="0" fontId="48" fillId="2" borderId="4" xfId="0" applyFont="1" applyFill="1" applyBorder="1" applyAlignment="1">
      <alignment horizontal="center" vertical="center" wrapText="1"/>
    </xf>
    <xf numFmtId="0" fontId="48" fillId="2" borderId="3" xfId="0" applyFont="1" applyFill="1" applyBorder="1" applyAlignment="1">
      <alignment horizontal="center" vertical="center" wrapText="1"/>
    </xf>
    <xf numFmtId="0" fontId="19" fillId="0" borderId="0" xfId="0" applyFont="1" applyAlignment="1" applyProtection="1">
      <alignment horizontal="center" vertical="center"/>
      <protection locked="0"/>
    </xf>
    <xf numFmtId="0" fontId="27" fillId="0" borderId="10"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47" xfId="0" applyFont="1" applyBorder="1" applyAlignment="1">
      <alignment horizontal="center" vertical="center" wrapText="1"/>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34" xfId="0" applyFont="1" applyBorder="1" applyAlignment="1">
      <alignment horizontal="left" vertical="center"/>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36" xfId="0" applyFont="1" applyFill="1" applyBorder="1" applyAlignment="1">
      <alignment horizontal="left" vertical="center"/>
    </xf>
    <xf numFmtId="0" fontId="38" fillId="13" borderId="24" xfId="1" applyFont="1" applyFill="1" applyBorder="1" applyAlignment="1">
      <alignment horizontal="center" vertical="center" wrapText="1"/>
    </xf>
    <xf numFmtId="0" fontId="38" fillId="13" borderId="25" xfId="1" applyFont="1" applyFill="1" applyBorder="1" applyAlignment="1">
      <alignment horizontal="center" vertical="center" wrapText="1"/>
    </xf>
    <xf numFmtId="0" fontId="38" fillId="13" borderId="34" xfId="1"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5" xfId="0" applyFont="1" applyFill="1" applyBorder="1" applyAlignment="1">
      <alignment horizontal="center" vertical="center"/>
    </xf>
    <xf numFmtId="0" fontId="25" fillId="2" borderId="30"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9" xfId="0" applyFont="1" applyFill="1" applyBorder="1" applyAlignment="1" applyProtection="1">
      <alignment horizontal="left" vertical="center" wrapText="1"/>
    </xf>
    <xf numFmtId="0" fontId="27" fillId="2" borderId="66" xfId="0" applyFont="1" applyFill="1" applyBorder="1" applyAlignment="1">
      <alignment horizontal="left" vertical="center" wrapText="1"/>
    </xf>
    <xf numFmtId="0" fontId="27" fillId="6" borderId="67" xfId="0" applyFont="1" applyFill="1" applyBorder="1" applyAlignment="1">
      <alignment horizontal="left" vertical="center" wrapText="1"/>
    </xf>
    <xf numFmtId="0" fontId="27" fillId="6" borderId="68" xfId="0" applyFont="1" applyFill="1" applyBorder="1" applyAlignment="1">
      <alignment horizontal="left" vertical="center" wrapText="1"/>
    </xf>
    <xf numFmtId="0" fontId="16" fillId="3" borderId="16"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32" fillId="0" borderId="23" xfId="0" applyFont="1" applyBorder="1" applyAlignment="1">
      <alignment horizontal="center"/>
    </xf>
    <xf numFmtId="0" fontId="32" fillId="0" borderId="38" xfId="0" applyFont="1" applyBorder="1" applyAlignment="1">
      <alignment horizontal="center"/>
    </xf>
    <xf numFmtId="0" fontId="18" fillId="14" borderId="26" xfId="1" applyFont="1" applyFill="1" applyBorder="1" applyAlignment="1">
      <alignment horizontal="center" vertical="center" wrapText="1"/>
    </xf>
    <xf numFmtId="0" fontId="18" fillId="14" borderId="36" xfId="1" applyFont="1" applyFill="1" applyBorder="1" applyAlignment="1">
      <alignment horizontal="center" vertical="center" wrapText="1"/>
    </xf>
    <xf numFmtId="168" fontId="6" fillId="2" borderId="5" xfId="0" applyNumberFormat="1" applyFont="1" applyFill="1" applyBorder="1" applyAlignment="1">
      <alignment horizontal="center" vertical="center"/>
    </xf>
    <xf numFmtId="168" fontId="6" fillId="2" borderId="6" xfId="0" applyNumberFormat="1" applyFont="1" applyFill="1" applyBorder="1" applyAlignment="1">
      <alignment horizontal="center" vertical="center"/>
    </xf>
    <xf numFmtId="168" fontId="6" fillId="2" borderId="23" xfId="0" applyNumberFormat="1" applyFont="1" applyFill="1" applyBorder="1" applyAlignment="1">
      <alignment horizontal="center" vertical="center"/>
    </xf>
    <xf numFmtId="168" fontId="6" fillId="2" borderId="35" xfId="0" applyNumberFormat="1" applyFont="1" applyFill="1" applyBorder="1" applyAlignment="1">
      <alignment horizontal="center" vertical="center"/>
    </xf>
    <xf numFmtId="0" fontId="3" fillId="4" borderId="43" xfId="1" applyFont="1" applyFill="1" applyBorder="1" applyAlignment="1">
      <alignment horizontal="center" vertical="center" wrapText="1"/>
    </xf>
    <xf numFmtId="0" fontId="3" fillId="4" borderId="40" xfId="1" applyFont="1" applyFill="1" applyBorder="1" applyAlignment="1">
      <alignment horizontal="center" vertical="center" wrapText="1"/>
    </xf>
    <xf numFmtId="0" fontId="52" fillId="24" borderId="11" xfId="0" applyFont="1" applyFill="1" applyBorder="1" applyAlignment="1">
      <alignment horizontal="center" vertical="center" wrapText="1"/>
    </xf>
    <xf numFmtId="0" fontId="52" fillId="24" borderId="37" xfId="0" applyFont="1" applyFill="1" applyBorder="1" applyAlignment="1">
      <alignment horizontal="center" vertical="center" wrapText="1"/>
    </xf>
    <xf numFmtId="0" fontId="52" fillId="24" borderId="48" xfId="0" applyFont="1" applyFill="1" applyBorder="1" applyAlignment="1">
      <alignment horizontal="center" vertical="center" wrapText="1"/>
    </xf>
    <xf numFmtId="0" fontId="9" fillId="0" borderId="33" xfId="0" applyFont="1" applyBorder="1" applyAlignment="1">
      <alignment horizontal="center" vertical="center"/>
    </xf>
    <xf numFmtId="0" fontId="9" fillId="0" borderId="28" xfId="0" applyFont="1" applyBorder="1" applyAlignment="1">
      <alignment horizontal="center" vertical="center"/>
    </xf>
    <xf numFmtId="0" fontId="9" fillId="0" borderId="38" xfId="0" applyFont="1" applyBorder="1" applyAlignment="1">
      <alignment horizontal="center" vertical="center"/>
    </xf>
    <xf numFmtId="16" fontId="25" fillId="22" borderId="4" xfId="0" applyNumberFormat="1" applyFont="1" applyFill="1" applyBorder="1" applyAlignment="1">
      <alignment horizontal="center" vertical="center" wrapText="1"/>
    </xf>
    <xf numFmtId="0" fontId="25" fillId="22" borderId="4" xfId="0" applyFont="1" applyFill="1" applyBorder="1" applyAlignment="1">
      <alignment horizontal="center" vertical="center" wrapText="1"/>
    </xf>
    <xf numFmtId="0" fontId="25" fillId="22" borderId="9" xfId="0" applyFont="1" applyFill="1" applyBorder="1" applyAlignment="1">
      <alignment horizontal="center" vertical="center" wrapText="1"/>
    </xf>
    <xf numFmtId="0" fontId="51" fillId="24" borderId="50" xfId="0" applyFont="1" applyFill="1" applyBorder="1" applyAlignment="1">
      <alignment horizontal="left" vertical="center" wrapText="1"/>
    </xf>
    <xf numFmtId="0" fontId="53" fillId="24" borderId="37" xfId="0" applyFont="1" applyFill="1" applyBorder="1" applyAlignment="1">
      <alignment horizontal="left" vertical="center" wrapText="1"/>
    </xf>
    <xf numFmtId="0" fontId="53" fillId="24" borderId="14" xfId="0" applyFont="1" applyFill="1" applyBorder="1" applyAlignment="1">
      <alignment horizontal="left" vertical="center" wrapText="1"/>
    </xf>
    <xf numFmtId="0" fontId="31" fillId="2" borderId="30" xfId="82" applyFont="1" applyFill="1" applyBorder="1" applyAlignment="1">
      <alignment horizontal="center" vertical="center" wrapText="1"/>
    </xf>
    <xf numFmtId="0" fontId="31" fillId="2" borderId="4" xfId="82" applyFont="1" applyFill="1" applyBorder="1" applyAlignment="1">
      <alignment horizontal="center" vertical="center" wrapText="1"/>
    </xf>
    <xf numFmtId="0" fontId="31" fillId="2" borderId="9" xfId="82" applyFont="1" applyFill="1" applyBorder="1" applyAlignment="1">
      <alignment horizontal="center" vertical="center" wrapText="1"/>
    </xf>
    <xf numFmtId="0" fontId="25" fillId="2" borderId="4" xfId="0" applyFont="1" applyFill="1" applyBorder="1" applyAlignment="1">
      <alignment horizontal="center" vertical="center"/>
    </xf>
    <xf numFmtId="0" fontId="25" fillId="2" borderId="9" xfId="0" applyFont="1" applyFill="1" applyBorder="1" applyAlignment="1">
      <alignment horizontal="center" vertical="center"/>
    </xf>
    <xf numFmtId="0" fontId="27" fillId="0" borderId="7" xfId="0" applyFont="1" applyBorder="1" applyAlignment="1">
      <alignment horizontal="center" vertical="center" wrapText="1"/>
    </xf>
    <xf numFmtId="0" fontId="27" fillId="0" borderId="5" xfId="0" applyFont="1" applyBorder="1" applyAlignment="1">
      <alignment horizontal="center" vertical="center" wrapText="1"/>
    </xf>
    <xf numFmtId="0" fontId="18" fillId="3" borderId="40" xfId="1" applyFont="1" applyFill="1" applyBorder="1" applyAlignment="1">
      <alignment horizontal="center" vertical="center" wrapText="1"/>
    </xf>
    <xf numFmtId="0" fontId="27" fillId="0" borderId="12"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27" fillId="2" borderId="4" xfId="0" applyFont="1" applyFill="1" applyBorder="1" applyAlignment="1">
      <alignment horizontal="left" vertical="center" wrapText="1"/>
    </xf>
    <xf numFmtId="0" fontId="39" fillId="0" borderId="63" xfId="0" applyFont="1" applyBorder="1" applyAlignment="1">
      <alignment horizontal="center" vertical="center" wrapText="1"/>
    </xf>
    <xf numFmtId="0" fontId="39" fillId="0" borderId="61" xfId="0" applyFont="1" applyBorder="1" applyAlignment="1">
      <alignment horizontal="center" vertical="center" wrapText="1"/>
    </xf>
    <xf numFmtId="0" fontId="39" fillId="0" borderId="62" xfId="0" applyFont="1" applyBorder="1" applyAlignment="1">
      <alignment horizontal="center" vertical="center" wrapText="1"/>
    </xf>
    <xf numFmtId="0" fontId="39" fillId="2" borderId="30" xfId="0" applyFont="1" applyFill="1" applyBorder="1" applyAlignment="1">
      <alignment horizontal="left" vertical="center" wrapText="1"/>
    </xf>
    <xf numFmtId="0" fontId="39" fillId="2" borderId="4" xfId="0" applyFont="1" applyFill="1" applyBorder="1" applyAlignment="1">
      <alignment horizontal="left" vertical="center" wrapText="1"/>
    </xf>
    <xf numFmtId="0" fontId="39" fillId="2" borderId="3" xfId="0" applyFont="1" applyFill="1" applyBorder="1" applyAlignment="1">
      <alignment horizontal="left" vertical="center" wrapText="1"/>
    </xf>
    <xf numFmtId="0" fontId="27" fillId="22" borderId="51" xfId="0" applyFont="1" applyFill="1" applyBorder="1" applyAlignment="1">
      <alignment horizontal="center" vertical="center" wrapText="1"/>
    </xf>
    <xf numFmtId="0" fontId="27" fillId="6" borderId="13"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37"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63" xfId="0" applyFont="1" applyBorder="1" applyAlignment="1">
      <alignment horizontal="center" vertical="center" wrapText="1"/>
    </xf>
    <xf numFmtId="0" fontId="27" fillId="22" borderId="14" xfId="0" applyFont="1" applyFill="1" applyBorder="1" applyAlignment="1" applyProtection="1">
      <alignment horizontal="left" vertical="center" wrapText="1"/>
      <protection locked="0"/>
    </xf>
    <xf numFmtId="167" fontId="6" fillId="2" borderId="32" xfId="0" applyNumberFormat="1" applyFont="1" applyFill="1" applyBorder="1" applyAlignment="1">
      <alignment horizontal="left" vertical="center"/>
    </xf>
    <xf numFmtId="167" fontId="6" fillId="2" borderId="34" xfId="0" applyNumberFormat="1" applyFont="1" applyFill="1" applyBorder="1" applyAlignment="1">
      <alignment horizontal="left" vertical="center"/>
    </xf>
    <xf numFmtId="0" fontId="4" fillId="2" borderId="0" xfId="0" applyFont="1" applyFill="1" applyAlignment="1">
      <alignment horizontal="center" vertical="center"/>
    </xf>
    <xf numFmtId="0" fontId="41" fillId="2" borderId="0" xfId="0" applyFont="1" applyFill="1" applyAlignment="1">
      <alignment horizontal="center" vertical="top"/>
    </xf>
    <xf numFmtId="0" fontId="4" fillId="2" borderId="0" xfId="0" applyFont="1" applyFill="1" applyAlignment="1">
      <alignment horizontal="center" vertical="top"/>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6" fillId="2" borderId="34" xfId="0" applyFont="1" applyFill="1" applyBorder="1" applyAlignment="1">
      <alignment horizontal="left" vertical="center"/>
    </xf>
    <xf numFmtId="0" fontId="28" fillId="17" borderId="15" xfId="0" applyFont="1" applyFill="1" applyBorder="1" applyAlignment="1">
      <alignment horizontal="center" vertical="center" wrapText="1"/>
    </xf>
    <xf numFmtId="0" fontId="28" fillId="17" borderId="26" xfId="0" applyFont="1" applyFill="1" applyBorder="1" applyAlignment="1">
      <alignment horizontal="center" vertical="center" wrapText="1"/>
    </xf>
    <xf numFmtId="0" fontId="28" fillId="17" borderId="39" xfId="0" applyFont="1" applyFill="1" applyBorder="1" applyAlignment="1">
      <alignment horizontal="center" vertical="center" wrapText="1"/>
    </xf>
    <xf numFmtId="0" fontId="18" fillId="18" borderId="16" xfId="1" applyFont="1" applyFill="1" applyBorder="1" applyAlignment="1">
      <alignment horizontal="center" vertical="center" wrapText="1"/>
    </xf>
    <xf numFmtId="0" fontId="18" fillId="18" borderId="17" xfId="1" applyFont="1" applyFill="1" applyBorder="1" applyAlignment="1">
      <alignment horizontal="center" vertical="center" wrapText="1"/>
    </xf>
    <xf numFmtId="0" fontId="18" fillId="18" borderId="31" xfId="1" applyFont="1" applyFill="1" applyBorder="1" applyAlignment="1">
      <alignment horizontal="center" vertical="center" wrapText="1"/>
    </xf>
    <xf numFmtId="0" fontId="6" fillId="2" borderId="33"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38" xfId="0" applyFont="1" applyFill="1" applyBorder="1" applyAlignment="1">
      <alignment horizontal="center" vertical="center"/>
    </xf>
    <xf numFmtId="0" fontId="6" fillId="19" borderId="25" xfId="1" applyFont="1" applyFill="1" applyBorder="1" applyAlignment="1">
      <alignment horizontal="center" vertical="center" wrapText="1"/>
    </xf>
    <xf numFmtId="0" fontId="6" fillId="19" borderId="6" xfId="1" applyFont="1" applyFill="1" applyBorder="1" applyAlignment="1">
      <alignment horizontal="center" vertical="center" wrapText="1"/>
    </xf>
    <xf numFmtId="0" fontId="8" fillId="23" borderId="49" xfId="0" applyFont="1" applyFill="1" applyBorder="1" applyAlignment="1">
      <alignment horizontal="center" vertical="center" wrapText="1"/>
    </xf>
    <xf numFmtId="0" fontId="8" fillId="23" borderId="44" xfId="0" applyFont="1" applyFill="1" applyBorder="1" applyAlignment="1">
      <alignment horizontal="center" vertical="center" wrapText="1"/>
    </xf>
    <xf numFmtId="0" fontId="6" fillId="19" borderId="8" xfId="1" applyFont="1" applyFill="1" applyBorder="1" applyAlignment="1">
      <alignment horizontal="center" vertical="center" wrapText="1"/>
    </xf>
    <xf numFmtId="0" fontId="6" fillId="19" borderId="9" xfId="1" applyFont="1" applyFill="1" applyBorder="1" applyAlignment="1">
      <alignment horizontal="center" vertical="center" wrapText="1"/>
    </xf>
    <xf numFmtId="0" fontId="6" fillId="19" borderId="51" xfId="1" applyFont="1" applyFill="1" applyBorder="1" applyAlignment="1">
      <alignment horizontal="center" vertical="center" wrapText="1"/>
    </xf>
    <xf numFmtId="0" fontId="6" fillId="19" borderId="47" xfId="1" applyFont="1" applyFill="1" applyBorder="1" applyAlignment="1">
      <alignment horizontal="center" vertical="center" wrapText="1"/>
    </xf>
    <xf numFmtId="0" fontId="8" fillId="23" borderId="24" xfId="0" applyFont="1" applyFill="1" applyBorder="1" applyAlignment="1">
      <alignment horizontal="center" vertical="center" wrapText="1"/>
    </xf>
    <xf numFmtId="0" fontId="8" fillId="23" borderId="25" xfId="0" applyFont="1" applyFill="1" applyBorder="1" applyAlignment="1">
      <alignment horizontal="center" vertical="center" wrapText="1"/>
    </xf>
    <xf numFmtId="0" fontId="8" fillId="23" borderId="34" xfId="0" applyFont="1" applyFill="1" applyBorder="1" applyAlignment="1">
      <alignment horizontal="center" vertical="center" wrapText="1"/>
    </xf>
    <xf numFmtId="0" fontId="8" fillId="23" borderId="39" xfId="0" applyFont="1" applyFill="1" applyBorder="1" applyAlignment="1">
      <alignment horizontal="center" vertical="center" wrapText="1"/>
    </xf>
    <xf numFmtId="0" fontId="6" fillId="12" borderId="2" xfId="1" applyFont="1" applyFill="1" applyBorder="1" applyAlignment="1">
      <alignment horizontal="center" vertical="center" wrapText="1"/>
    </xf>
    <xf numFmtId="0" fontId="6" fillId="12" borderId="35" xfId="1" applyFont="1" applyFill="1" applyBorder="1" applyAlignment="1">
      <alignment horizontal="center" vertical="center" wrapText="1"/>
    </xf>
    <xf numFmtId="0" fontId="6" fillId="12" borderId="1" xfId="2" applyFont="1" applyFill="1" applyBorder="1" applyAlignment="1">
      <alignment horizontal="center" vertical="center" wrapText="1"/>
    </xf>
    <xf numFmtId="0" fontId="6" fillId="12" borderId="6" xfId="2" applyFont="1" applyFill="1" applyBorder="1" applyAlignment="1">
      <alignment horizontal="center" vertical="center" wrapText="1"/>
    </xf>
    <xf numFmtId="0" fontId="6" fillId="12" borderId="7" xfId="2" applyFont="1" applyFill="1" applyBorder="1" applyAlignment="1">
      <alignment horizontal="center" vertical="center" wrapText="1"/>
    </xf>
    <xf numFmtId="0" fontId="6" fillId="12" borderId="5" xfId="2" applyFont="1" applyFill="1" applyBorder="1" applyAlignment="1">
      <alignment horizontal="center" vertical="center" wrapText="1"/>
    </xf>
    <xf numFmtId="0" fontId="6" fillId="19" borderId="34" xfId="1" applyFont="1" applyFill="1" applyBorder="1" applyAlignment="1">
      <alignment horizontal="center" vertical="center" wrapText="1"/>
    </xf>
    <xf numFmtId="0" fontId="6" fillId="19" borderId="35" xfId="1" applyFont="1" applyFill="1" applyBorder="1" applyAlignment="1">
      <alignment horizontal="center" vertical="center" wrapText="1"/>
    </xf>
    <xf numFmtId="0" fontId="25" fillId="2" borderId="3" xfId="0" applyFont="1" applyFill="1" applyBorder="1" applyAlignment="1" applyProtection="1">
      <alignment horizontal="left" vertical="center" wrapText="1"/>
    </xf>
    <xf numFmtId="0" fontId="27" fillId="2" borderId="30" xfId="0" applyFont="1" applyFill="1" applyBorder="1" applyAlignment="1" applyProtection="1">
      <alignment horizontal="left" vertical="center" wrapText="1"/>
    </xf>
    <xf numFmtId="0" fontId="27" fillId="2" borderId="4"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0" fontId="25" fillId="2" borderId="49" xfId="0" applyNumberFormat="1" applyFont="1" applyFill="1" applyBorder="1" applyAlignment="1">
      <alignment horizontal="center" vertical="center"/>
    </xf>
    <xf numFmtId="0" fontId="25" fillId="2" borderId="46" xfId="0" applyNumberFormat="1" applyFont="1" applyFill="1" applyBorder="1" applyAlignment="1">
      <alignment horizontal="center" vertical="center"/>
    </xf>
    <xf numFmtId="0" fontId="25" fillId="2" borderId="42" xfId="0" applyNumberFormat="1" applyFont="1" applyFill="1" applyBorder="1" applyAlignment="1">
      <alignment horizontal="center" vertical="center"/>
    </xf>
    <xf numFmtId="0" fontId="25" fillId="2" borderId="30"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59" xfId="0" applyFont="1" applyFill="1" applyBorder="1" applyAlignment="1">
      <alignment horizontal="center" vertical="center"/>
    </xf>
    <xf numFmtId="0" fontId="25" fillId="2" borderId="60" xfId="0" applyFont="1" applyFill="1" applyBorder="1" applyAlignment="1">
      <alignment horizontal="center" vertical="center"/>
    </xf>
    <xf numFmtId="0" fontId="25" fillId="2" borderId="27" xfId="0" applyFont="1" applyFill="1" applyBorder="1" applyAlignment="1">
      <alignment horizontal="center" vertical="center"/>
    </xf>
    <xf numFmtId="0" fontId="18" fillId="24" borderId="47" xfId="0" applyFont="1" applyFill="1" applyBorder="1" applyAlignment="1" applyProtection="1">
      <alignment horizontal="center" vertical="center" wrapText="1"/>
      <protection locked="0"/>
    </xf>
    <xf numFmtId="167" fontId="39" fillId="22" borderId="10" xfId="0" applyNumberFormat="1" applyFont="1" applyFill="1" applyBorder="1" applyAlignment="1">
      <alignment horizontal="right" vertical="center" wrapText="1"/>
    </xf>
    <xf numFmtId="167" fontId="39" fillId="22" borderId="13" xfId="0" applyNumberFormat="1" applyFont="1" applyFill="1" applyBorder="1" applyAlignment="1">
      <alignment horizontal="right" vertical="center" wrapText="1"/>
    </xf>
    <xf numFmtId="14" fontId="39" fillId="22" borderId="30" xfId="0" applyNumberFormat="1" applyFont="1" applyFill="1" applyBorder="1" applyAlignment="1">
      <alignment horizontal="center" vertical="center" wrapText="1"/>
    </xf>
    <xf numFmtId="0" fontId="39" fillId="22" borderId="4"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0" borderId="65" xfId="0" applyFont="1" applyFill="1" applyBorder="1" applyAlignment="1">
      <alignment horizontal="center" vertical="center" wrapText="1"/>
    </xf>
    <xf numFmtId="0" fontId="27" fillId="6" borderId="60" xfId="0" applyFont="1" applyFill="1" applyBorder="1" applyAlignment="1">
      <alignment horizontal="center" vertical="center" wrapText="1"/>
    </xf>
    <xf numFmtId="0" fontId="27" fillId="6" borderId="27" xfId="0" applyFont="1" applyFill="1" applyBorder="1" applyAlignment="1">
      <alignment horizontal="center" vertical="center" wrapText="1"/>
    </xf>
    <xf numFmtId="49" fontId="2" fillId="0" borderId="78" xfId="4" applyNumberFormat="1" applyBorder="1" applyAlignment="1">
      <alignment horizontal="center" vertical="center" wrapText="1"/>
    </xf>
    <xf numFmtId="49" fontId="2" fillId="0" borderId="80" xfId="4" applyNumberFormat="1" applyBorder="1" applyAlignment="1">
      <alignment horizontal="center" vertical="center" wrapText="1"/>
    </xf>
    <xf numFmtId="49" fontId="2" fillId="0" borderId="79" xfId="4" applyNumberFormat="1" applyBorder="1" applyAlignment="1">
      <alignment horizontal="center" vertical="center" wrapText="1"/>
    </xf>
    <xf numFmtId="49" fontId="2" fillId="0" borderId="69" xfId="4" applyNumberFormat="1" applyBorder="1" applyAlignment="1">
      <alignment horizontal="center" vertical="center" wrapText="1"/>
    </xf>
    <xf numFmtId="0" fontId="36" fillId="0" borderId="81" xfId="0" applyFont="1" applyBorder="1" applyAlignment="1">
      <alignment horizontal="center"/>
    </xf>
    <xf numFmtId="0" fontId="36" fillId="0" borderId="80" xfId="0" applyFont="1" applyBorder="1" applyAlignment="1">
      <alignment horizontal="center"/>
    </xf>
    <xf numFmtId="4" fontId="44" fillId="20" borderId="16" xfId="0" applyNumberFormat="1" applyFont="1" applyFill="1" applyBorder="1" applyAlignment="1">
      <alignment horizontal="center" vertical="center" wrapText="1"/>
    </xf>
    <xf numFmtId="4" fontId="44" fillId="20" borderId="31" xfId="0" applyNumberFormat="1" applyFont="1" applyFill="1" applyBorder="1" applyAlignment="1">
      <alignment horizontal="center" vertical="center" wrapText="1"/>
    </xf>
    <xf numFmtId="0" fontId="43" fillId="3" borderId="17" xfId="4" applyFont="1" applyFill="1" applyBorder="1" applyAlignment="1">
      <alignment horizontal="center" vertical="center" wrapText="1"/>
    </xf>
    <xf numFmtId="0" fontId="43" fillId="3" borderId="31" xfId="4" applyFont="1" applyFill="1" applyBorder="1" applyAlignment="1">
      <alignment horizontal="center" vertical="center" wrapText="1"/>
    </xf>
    <xf numFmtId="0" fontId="26" fillId="24" borderId="11" xfId="0" applyFont="1" applyFill="1" applyBorder="1" applyAlignment="1">
      <alignment vertical="center" wrapText="1"/>
    </xf>
    <xf numFmtId="0" fontId="26" fillId="24" borderId="34" xfId="0" applyFont="1" applyFill="1" applyBorder="1" applyAlignment="1">
      <alignment horizontal="left" vertical="center" wrapText="1"/>
    </xf>
    <xf numFmtId="0" fontId="50" fillId="24" borderId="2" xfId="0" applyFont="1" applyFill="1" applyBorder="1" applyAlignment="1">
      <alignment vertical="center" wrapText="1"/>
    </xf>
  </cellXfs>
  <cellStyles count="83">
    <cellStyle name="Euro" xfId="9" xr:uid="{00000000-0005-0000-0000-000000000000}"/>
    <cellStyle name="Euro 2" xfId="10" xr:uid="{00000000-0005-0000-0000-000001000000}"/>
    <cellStyle name="Graphics" xfId="11" xr:uid="{00000000-0005-0000-0000-000002000000}"/>
    <cellStyle name="Millares 10" xfId="12" xr:uid="{00000000-0005-0000-0000-000003000000}"/>
    <cellStyle name="Millares 10 2" xfId="13" xr:uid="{00000000-0005-0000-0000-000004000000}"/>
    <cellStyle name="Millares 11" xfId="14" xr:uid="{00000000-0005-0000-0000-000005000000}"/>
    <cellStyle name="Millares 2" xfId="15" xr:uid="{00000000-0005-0000-0000-000006000000}"/>
    <cellStyle name="Millares 2 2" xfId="16" xr:uid="{00000000-0005-0000-0000-000007000000}"/>
    <cellStyle name="Millares 2 3" xfId="17" xr:uid="{00000000-0005-0000-0000-000008000000}"/>
    <cellStyle name="Millares 2 3 2" xfId="18" xr:uid="{00000000-0005-0000-0000-000009000000}"/>
    <cellStyle name="Millares 3" xfId="19" xr:uid="{00000000-0005-0000-0000-00000A000000}"/>
    <cellStyle name="Millares 3 2" xfId="20" xr:uid="{00000000-0005-0000-0000-00000B000000}"/>
    <cellStyle name="Millares 4" xfId="21" xr:uid="{00000000-0005-0000-0000-00000C000000}"/>
    <cellStyle name="Millares 5" xfId="22" xr:uid="{00000000-0005-0000-0000-00000D000000}"/>
    <cellStyle name="Millares 6" xfId="23" xr:uid="{00000000-0005-0000-0000-00000E000000}"/>
    <cellStyle name="Millares 7" xfId="24" xr:uid="{00000000-0005-0000-0000-00000F000000}"/>
    <cellStyle name="Millares 8" xfId="25" xr:uid="{00000000-0005-0000-0000-000010000000}"/>
    <cellStyle name="Millares 9" xfId="26" xr:uid="{00000000-0005-0000-0000-000011000000}"/>
    <cellStyle name="Moneda 2" xfId="27" xr:uid="{00000000-0005-0000-0000-000012000000}"/>
    <cellStyle name="Moneda 2 2" xfId="28" xr:uid="{00000000-0005-0000-0000-000013000000}"/>
    <cellStyle name="Normal" xfId="0" builtinId="0"/>
    <cellStyle name="Normal 10" xfId="29" xr:uid="{00000000-0005-0000-0000-000015000000}"/>
    <cellStyle name="Normal 11" xfId="30" xr:uid="{00000000-0005-0000-0000-000016000000}"/>
    <cellStyle name="Normal 11 2" xfId="2" xr:uid="{00000000-0005-0000-0000-000017000000}"/>
    <cellStyle name="Normal 12" xfId="31" xr:uid="{00000000-0005-0000-0000-000018000000}"/>
    <cellStyle name="Normal 13" xfId="82" xr:uid="{00000000-0005-0000-0000-000019000000}"/>
    <cellStyle name="Normal 2" xfId="32" xr:uid="{00000000-0005-0000-0000-00001A000000}"/>
    <cellStyle name="Normal 2 2" xfId="1" xr:uid="{00000000-0005-0000-0000-00001B000000}"/>
    <cellStyle name="Normal 2 2 2" xfId="33" xr:uid="{00000000-0005-0000-0000-00001C000000}"/>
    <cellStyle name="Normal 2 2 2 2" xfId="34" xr:uid="{00000000-0005-0000-0000-00001D000000}"/>
    <cellStyle name="Normal 2 2 2 2 2" xfId="35" xr:uid="{00000000-0005-0000-0000-00001E000000}"/>
    <cellStyle name="Normal 2 2 2 2 2 2" xfId="36" xr:uid="{00000000-0005-0000-0000-00001F000000}"/>
    <cellStyle name="Normal 2 2 2 2 3" xfId="37" xr:uid="{00000000-0005-0000-0000-000020000000}"/>
    <cellStyle name="Normal 2 2 2 2 3 2" xfId="38" xr:uid="{00000000-0005-0000-0000-000021000000}"/>
    <cellStyle name="Normal 2 2 2 2_PLAN+REVISADO-+TRANSPARENCIA+GUBERNAMENTAL+(2)" xfId="39" xr:uid="{00000000-0005-0000-0000-000022000000}"/>
    <cellStyle name="Normal 2 2 2 3" xfId="40" xr:uid="{00000000-0005-0000-0000-000023000000}"/>
    <cellStyle name="Normal 2 2 2 4" xfId="41" xr:uid="{00000000-0005-0000-0000-000024000000}"/>
    <cellStyle name="Normal 2 2 2 4 2" xfId="42" xr:uid="{00000000-0005-0000-0000-000025000000}"/>
    <cellStyle name="Normal 2 2_PLAN+REVISADO-+TRANSPARENCIA+GUBERNAMENTAL+(2)" xfId="43" xr:uid="{00000000-0005-0000-0000-000026000000}"/>
    <cellStyle name="Normal 2 3" xfId="44" xr:uid="{00000000-0005-0000-0000-000027000000}"/>
    <cellStyle name="Normal 2 3 2" xfId="45" xr:uid="{00000000-0005-0000-0000-000028000000}"/>
    <cellStyle name="Normal 2 3 3" xfId="46" xr:uid="{00000000-0005-0000-0000-000029000000}"/>
    <cellStyle name="Normal 2 3 4" xfId="47" xr:uid="{00000000-0005-0000-0000-00002A000000}"/>
    <cellStyle name="Normal 2 4" xfId="4" xr:uid="{00000000-0005-0000-0000-00002B000000}"/>
    <cellStyle name="Normal 2 4 2" xfId="48" xr:uid="{00000000-0005-0000-0000-00002C000000}"/>
    <cellStyle name="Normal 2_PLAN+REVISADO-+TRANSPARENCIA+GUBERNAMENTAL+(2)" xfId="49" xr:uid="{00000000-0005-0000-0000-00002D000000}"/>
    <cellStyle name="Normal 3" xfId="50" xr:uid="{00000000-0005-0000-0000-00002E000000}"/>
    <cellStyle name="Normal 3 2" xfId="51" xr:uid="{00000000-0005-0000-0000-00002F000000}"/>
    <cellStyle name="Normal 3 2 2" xfId="52" xr:uid="{00000000-0005-0000-0000-000030000000}"/>
    <cellStyle name="Normal 3 2 3" xfId="53" xr:uid="{00000000-0005-0000-0000-000031000000}"/>
    <cellStyle name="Normal 3 2 4" xfId="54" xr:uid="{00000000-0005-0000-0000-000032000000}"/>
    <cellStyle name="Normal 3 3" xfId="55" xr:uid="{00000000-0005-0000-0000-000033000000}"/>
    <cellStyle name="Normal 3 3 2" xfId="6" xr:uid="{00000000-0005-0000-0000-000034000000}"/>
    <cellStyle name="Normal 3_PLAN+REVISADO-+TRANSPARENCIA+GUBERNAMENTAL+(2)" xfId="56" xr:uid="{00000000-0005-0000-0000-000035000000}"/>
    <cellStyle name="Normal 4" xfId="57" xr:uid="{00000000-0005-0000-0000-000036000000}"/>
    <cellStyle name="Normal 4 2" xfId="7" xr:uid="{00000000-0005-0000-0000-000037000000}"/>
    <cellStyle name="Normal 5" xfId="58" xr:uid="{00000000-0005-0000-0000-000038000000}"/>
    <cellStyle name="Normal 5 2" xfId="59" xr:uid="{00000000-0005-0000-0000-000039000000}"/>
    <cellStyle name="Normal 5 3" xfId="60" xr:uid="{00000000-0005-0000-0000-00003A000000}"/>
    <cellStyle name="Normal 6" xfId="61" xr:uid="{00000000-0005-0000-0000-00003B000000}"/>
    <cellStyle name="Normal 7" xfId="62" xr:uid="{00000000-0005-0000-0000-00003C000000}"/>
    <cellStyle name="Normal 8" xfId="63" xr:uid="{00000000-0005-0000-0000-00003D000000}"/>
    <cellStyle name="Normal 9" xfId="64" xr:uid="{00000000-0005-0000-0000-00003E000000}"/>
    <cellStyle name="Porcentual 2" xfId="3" xr:uid="{00000000-0005-0000-0000-00003F000000}"/>
    <cellStyle name="Porcentual 2 2" xfId="65" xr:uid="{00000000-0005-0000-0000-000040000000}"/>
    <cellStyle name="Porcentual 2 2 2" xfId="66" xr:uid="{00000000-0005-0000-0000-000041000000}"/>
    <cellStyle name="Porcentual 3" xfId="5" xr:uid="{00000000-0005-0000-0000-000042000000}"/>
    <cellStyle name="Porcentual 3 2" xfId="67" xr:uid="{00000000-0005-0000-0000-000043000000}"/>
    <cellStyle name="Porcentual 3 2 2" xfId="68" xr:uid="{00000000-0005-0000-0000-000044000000}"/>
    <cellStyle name="Porcentual 3 2 2 2" xfId="69" xr:uid="{00000000-0005-0000-0000-000045000000}"/>
    <cellStyle name="Porcentual 3 2 3" xfId="8" xr:uid="{00000000-0005-0000-0000-000046000000}"/>
    <cellStyle name="Porcentual 3 3" xfId="70" xr:uid="{00000000-0005-0000-0000-000047000000}"/>
    <cellStyle name="Porcentual 3 3 2" xfId="71" xr:uid="{00000000-0005-0000-0000-000048000000}"/>
    <cellStyle name="Porcentual 3 3 3" xfId="72" xr:uid="{00000000-0005-0000-0000-000049000000}"/>
    <cellStyle name="Porcentual 4" xfId="73" xr:uid="{00000000-0005-0000-0000-00004A000000}"/>
    <cellStyle name="Porcentual 4 2" xfId="74" xr:uid="{00000000-0005-0000-0000-00004B000000}"/>
    <cellStyle name="Porcentual 5" xfId="75" xr:uid="{00000000-0005-0000-0000-00004C000000}"/>
    <cellStyle name="Porcentual 6" xfId="76" xr:uid="{00000000-0005-0000-0000-00004D000000}"/>
    <cellStyle name="Porcentual 6 2" xfId="77" xr:uid="{00000000-0005-0000-0000-00004E000000}"/>
    <cellStyle name="Porcentual 7" xfId="78" xr:uid="{00000000-0005-0000-0000-00004F000000}"/>
    <cellStyle name="Porcentual 7 2" xfId="79" xr:uid="{00000000-0005-0000-0000-000050000000}"/>
    <cellStyle name="Porcentual 8" xfId="80" xr:uid="{00000000-0005-0000-0000-000051000000}"/>
    <cellStyle name="Porcentual 8 2" xfId="81" xr:uid="{00000000-0005-0000-0000-000052000000}"/>
  </cellStyles>
  <dxfs count="42">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5BD119"/>
        </patternFill>
      </fill>
    </dxf>
    <dxf>
      <fill>
        <patternFill>
          <bgColor rgb="FFFFFF00"/>
        </patternFill>
      </fill>
    </dxf>
    <dxf>
      <fill>
        <patternFill>
          <bgColor rgb="FFFF3737"/>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6600"/>
      <color rgb="FFFDFECE"/>
      <color rgb="FF00FF00"/>
      <color rgb="FFFFFF99"/>
      <color rgb="FF003300"/>
      <color rgb="FFE8F5F8"/>
      <color rgb="FFFEF9F4"/>
      <color rgb="FFFEF4E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17</xdr:col>
      <xdr:colOff>553708</xdr:colOff>
      <xdr:row>0</xdr:row>
      <xdr:rowOff>0</xdr:rowOff>
    </xdr:from>
    <xdr:to>
      <xdr:col>17</xdr:col>
      <xdr:colOff>2020641</xdr:colOff>
      <xdr:row>5</xdr:row>
      <xdr:rowOff>111442</xdr:rowOff>
    </xdr:to>
    <xdr:pic>
      <xdr:nvPicPr>
        <xdr:cNvPr id="9" name="4 Imagen" descr="Logo solo DIGEIG.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21489658" y="0"/>
          <a:ext cx="1466933" cy="1311592"/>
        </a:xfrm>
        <a:prstGeom prst="rect">
          <a:avLst/>
        </a:prstGeom>
        <a:noFill/>
        <a:ln w="9525">
          <a:noFill/>
          <a:miter lim="800000"/>
          <a:headEnd/>
          <a:tailEnd/>
        </a:ln>
      </xdr:spPr>
    </xdr:pic>
    <xdr:clientData/>
  </xdr:twoCellAnchor>
  <xdr:twoCellAnchor editAs="oneCell">
    <xdr:from>
      <xdr:col>0</xdr:col>
      <xdr:colOff>438254</xdr:colOff>
      <xdr:row>0</xdr:row>
      <xdr:rowOff>0</xdr:rowOff>
    </xdr:from>
    <xdr:to>
      <xdr:col>1</xdr:col>
      <xdr:colOff>1353952</xdr:colOff>
      <xdr:row>5</xdr:row>
      <xdr:rowOff>145864</xdr:rowOff>
    </xdr:to>
    <xdr:pic>
      <xdr:nvPicPr>
        <xdr:cNvPr id="11" name="4 Imagen" descr="PRESIDENCIA DE LA REP..jpg">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stretch>
          <a:fillRect/>
        </a:stretch>
      </xdr:blipFill>
      <xdr:spPr bwMode="auto">
        <a:xfrm>
          <a:off x="438254" y="0"/>
          <a:ext cx="1525298" cy="134601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afael.garcia.CNECC\Documents\ANALISTA%20PROYECTO\POA%202011\POA%202011%20FINAL%20CONSOLI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LANES%20DE%20TRABAJO\PLANES%20OPERATIVOS\2011\POA%20GENERAL\POA%202011%20FINAL%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 POA"/>
      <sheetName val="MEDICION CUMPLIMIENTO"/>
      <sheetName val="RESUMEN - PARTICIPACION"/>
      <sheetName val="RESUMEN GENERAL"/>
      <sheetName val="RES. POR AREA"/>
      <sheetName val="POA GENERAL"/>
      <sheetName val="Hoja1"/>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refreshError="1"/>
      <sheetData sheetId="2"/>
      <sheetData sheetId="3" refreshError="1"/>
      <sheetData sheetId="4" refreshError="1"/>
      <sheetData sheetId="5">
        <row r="191">
          <cell r="A191">
            <v>0</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GENERAL"/>
      <sheetName val="MEDICION CUMPLIMIENTO"/>
      <sheetName val="RESUMEN - PARTICIPACION"/>
      <sheetName val="RESUMEN GENERAL"/>
      <sheetName val="RES. POR AREA"/>
      <sheetName val="PRELIMINAR POA"/>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sheetData sheetId="2"/>
      <sheetData sheetId="3"/>
      <sheetData sheetId="4"/>
      <sheetData sheetId="5">
        <row r="191">
          <cell r="A191">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BB72"/>
  <sheetViews>
    <sheetView showGridLines="0" tabSelected="1" zoomScale="60" zoomScaleNormal="60" zoomScaleSheetLayoutView="25" zoomScalePageLayoutView="70" workbookViewId="0">
      <selection activeCell="A30" sqref="A30:R30"/>
    </sheetView>
  </sheetViews>
  <sheetFormatPr baseColWidth="10" defaultColWidth="20.7109375" defaultRowHeight="18"/>
  <cols>
    <col min="1" max="1" width="9.140625" style="1" customWidth="1"/>
    <col min="2" max="2" width="57.28515625" style="2" customWidth="1"/>
    <col min="3" max="3" width="32.5703125" style="2" customWidth="1"/>
    <col min="4" max="4" width="39.42578125" style="1" customWidth="1"/>
    <col min="5" max="5" width="20.7109375" style="1" customWidth="1"/>
    <col min="6" max="8" width="20.7109375" style="24" customWidth="1"/>
    <col min="9" max="10" width="25.7109375" style="24" customWidth="1"/>
    <col min="11" max="11" width="39.5703125" style="24" customWidth="1"/>
    <col min="12" max="12" width="26.42578125" style="93" customWidth="1"/>
    <col min="13" max="16" width="10.7109375" style="93" customWidth="1"/>
    <col min="17" max="17" width="24" style="24" customWidth="1"/>
    <col min="18" max="18" width="89.28515625" style="24" customWidth="1"/>
    <col min="19" max="19" width="6.85546875" style="1" customWidth="1"/>
    <col min="20" max="20" width="10.5703125" style="1" customWidth="1"/>
    <col min="21" max="21" width="39.5703125" style="1" customWidth="1"/>
    <col min="22" max="22" width="15" style="1" customWidth="1"/>
    <col min="23" max="23" width="49.85546875" style="1" customWidth="1"/>
    <col min="24" max="24" width="34.7109375" style="1" customWidth="1"/>
    <col min="25" max="16384" width="20.7109375" style="1"/>
  </cols>
  <sheetData>
    <row r="1" spans="1:24" ht="15">
      <c r="A1" s="377"/>
      <c r="B1" s="377"/>
      <c r="C1" s="377"/>
      <c r="D1" s="377"/>
      <c r="E1" s="377"/>
      <c r="F1" s="377"/>
      <c r="G1" s="377"/>
      <c r="H1" s="377"/>
      <c r="I1" s="377"/>
      <c r="J1" s="377"/>
      <c r="K1" s="377"/>
      <c r="L1" s="377"/>
      <c r="M1" s="377"/>
      <c r="N1" s="377"/>
      <c r="O1" s="377"/>
      <c r="P1" s="377"/>
      <c r="Q1" s="377"/>
      <c r="R1" s="377"/>
      <c r="S1" s="377"/>
      <c r="T1" s="377"/>
      <c r="U1" s="377"/>
      <c r="V1" s="8"/>
    </row>
    <row r="2" spans="1:24">
      <c r="A2" s="455" t="s">
        <v>9</v>
      </c>
      <c r="B2" s="455"/>
      <c r="C2" s="455"/>
      <c r="D2" s="455"/>
      <c r="E2" s="455"/>
      <c r="F2" s="455"/>
      <c r="G2" s="455"/>
      <c r="H2" s="455"/>
      <c r="I2" s="455"/>
      <c r="J2" s="455"/>
      <c r="K2" s="455"/>
      <c r="L2" s="455"/>
      <c r="M2" s="455"/>
      <c r="N2" s="455"/>
      <c r="O2" s="455"/>
      <c r="P2" s="455"/>
      <c r="Q2" s="455"/>
      <c r="R2" s="455"/>
      <c r="S2" s="14"/>
      <c r="T2" s="14"/>
      <c r="U2" s="14"/>
      <c r="V2" s="14"/>
    </row>
    <row r="3" spans="1:24" ht="18.75">
      <c r="A3" s="456" t="s">
        <v>10</v>
      </c>
      <c r="B3" s="456"/>
      <c r="C3" s="456"/>
      <c r="D3" s="456"/>
      <c r="E3" s="456"/>
      <c r="F3" s="456"/>
      <c r="G3" s="456"/>
      <c r="H3" s="456"/>
      <c r="I3" s="456"/>
      <c r="J3" s="456"/>
      <c r="K3" s="456"/>
      <c r="L3" s="456"/>
      <c r="M3" s="456"/>
      <c r="N3" s="456"/>
      <c r="O3" s="456"/>
      <c r="P3" s="456"/>
      <c r="Q3" s="456"/>
      <c r="R3" s="456"/>
      <c r="S3" s="15"/>
      <c r="T3" s="15"/>
      <c r="U3" s="15"/>
      <c r="V3" s="15"/>
    </row>
    <row r="4" spans="1:24" ht="20.25">
      <c r="A4" s="457" t="s">
        <v>115</v>
      </c>
      <c r="B4" s="457"/>
      <c r="C4" s="457"/>
      <c r="D4" s="457"/>
      <c r="E4" s="457"/>
      <c r="F4" s="457"/>
      <c r="G4" s="457"/>
      <c r="H4" s="457"/>
      <c r="I4" s="457"/>
      <c r="J4" s="457"/>
      <c r="K4" s="457"/>
      <c r="L4" s="457"/>
      <c r="M4" s="457"/>
      <c r="N4" s="457"/>
      <c r="O4" s="457"/>
      <c r="P4" s="457"/>
      <c r="Q4" s="457"/>
      <c r="R4" s="457"/>
      <c r="S4" s="16"/>
      <c r="T4" s="16"/>
      <c r="U4" s="16"/>
      <c r="V4" s="16"/>
    </row>
    <row r="5" spans="1:24" ht="20.25">
      <c r="A5" s="457" t="s">
        <v>11</v>
      </c>
      <c r="B5" s="457"/>
      <c r="C5" s="457"/>
      <c r="D5" s="457"/>
      <c r="E5" s="457"/>
      <c r="F5" s="457"/>
      <c r="G5" s="457"/>
      <c r="H5" s="457"/>
      <c r="I5" s="457"/>
      <c r="J5" s="457"/>
      <c r="K5" s="457"/>
      <c r="L5" s="457"/>
      <c r="M5" s="457"/>
      <c r="N5" s="457"/>
      <c r="O5" s="457"/>
      <c r="P5" s="457"/>
      <c r="Q5" s="457"/>
      <c r="R5" s="457"/>
      <c r="S5" s="16"/>
      <c r="T5" s="16"/>
      <c r="U5" s="16"/>
      <c r="V5" s="16"/>
    </row>
    <row r="6" spans="1:24" ht="21.75" thickBot="1">
      <c r="A6" s="9"/>
      <c r="B6" s="10"/>
      <c r="C6" s="10"/>
      <c r="D6" s="11"/>
      <c r="E6" s="11"/>
      <c r="F6" s="21"/>
      <c r="G6" s="21"/>
      <c r="H6" s="21"/>
      <c r="I6" s="21"/>
      <c r="J6" s="22"/>
      <c r="K6" s="22"/>
      <c r="L6" s="90"/>
      <c r="M6" s="90"/>
      <c r="N6" s="90"/>
      <c r="O6" s="90"/>
      <c r="P6" s="90"/>
      <c r="Q6" s="22"/>
      <c r="R6" s="21"/>
      <c r="S6" s="11"/>
      <c r="T6" s="11"/>
      <c r="U6" s="11"/>
      <c r="V6" s="8"/>
    </row>
    <row r="7" spans="1:24" ht="33" customHeight="1" thickBot="1">
      <c r="A7" s="461" t="s">
        <v>12</v>
      </c>
      <c r="B7" s="462"/>
      <c r="C7" s="462"/>
      <c r="D7" s="462"/>
      <c r="E7" s="462"/>
      <c r="F7" s="462"/>
      <c r="G7" s="462"/>
      <c r="H7" s="462"/>
      <c r="I7" s="462"/>
      <c r="J7" s="462"/>
      <c r="K7" s="462"/>
      <c r="L7" s="462"/>
      <c r="M7" s="462"/>
      <c r="N7" s="462"/>
      <c r="O7" s="462"/>
      <c r="P7" s="462"/>
      <c r="Q7" s="462"/>
      <c r="R7" s="463"/>
      <c r="S7" s="13"/>
      <c r="T7" s="402" t="s">
        <v>33</v>
      </c>
      <c r="U7" s="403"/>
      <c r="V7" s="403"/>
      <c r="W7" s="404"/>
    </row>
    <row r="8" spans="1:24" ht="40.5">
      <c r="A8" s="458" t="s">
        <v>13</v>
      </c>
      <c r="B8" s="459"/>
      <c r="C8" s="459"/>
      <c r="D8" s="460"/>
      <c r="E8" s="387" t="s">
        <v>127</v>
      </c>
      <c r="F8" s="388"/>
      <c r="G8" s="388"/>
      <c r="H8" s="388"/>
      <c r="I8" s="389"/>
      <c r="J8" s="384" t="s">
        <v>24</v>
      </c>
      <c r="K8" s="385"/>
      <c r="L8" s="386"/>
      <c r="M8" s="96"/>
      <c r="N8" s="96"/>
      <c r="O8" s="96"/>
      <c r="P8" s="96"/>
      <c r="Q8" s="453" t="s">
        <v>19</v>
      </c>
      <c r="R8" s="454"/>
      <c r="S8" s="12"/>
      <c r="T8" s="34" t="s">
        <v>4</v>
      </c>
      <c r="U8" s="32" t="s">
        <v>3</v>
      </c>
      <c r="V8" s="33" t="s">
        <v>29</v>
      </c>
      <c r="W8" s="35" t="s">
        <v>34</v>
      </c>
      <c r="X8" s="28"/>
    </row>
    <row r="9" spans="1:24" ht="36" customHeight="1" thickBot="1">
      <c r="A9" s="418" t="s">
        <v>128</v>
      </c>
      <c r="B9" s="419"/>
      <c r="C9" s="419"/>
      <c r="D9" s="420"/>
      <c r="E9" s="409" t="s">
        <v>129</v>
      </c>
      <c r="F9" s="410"/>
      <c r="G9" s="410"/>
      <c r="H9" s="411"/>
      <c r="I9" s="412"/>
      <c r="J9" s="393">
        <v>39</v>
      </c>
      <c r="K9" s="394"/>
      <c r="L9" s="395"/>
      <c r="M9" s="467" t="s">
        <v>132</v>
      </c>
      <c r="N9" s="468"/>
      <c r="O9" s="468"/>
      <c r="P9" s="468"/>
      <c r="Q9" s="468"/>
      <c r="R9" s="469"/>
      <c r="S9" s="12"/>
      <c r="T9" s="36" t="s">
        <v>5</v>
      </c>
      <c r="U9" s="25" t="s">
        <v>2</v>
      </c>
      <c r="V9" s="30" t="s">
        <v>30</v>
      </c>
      <c r="W9" s="37" t="s">
        <v>35</v>
      </c>
      <c r="X9" s="28"/>
    </row>
    <row r="10" spans="1:24" ht="41.25" thickBot="1">
      <c r="A10" s="380"/>
      <c r="B10" s="380"/>
      <c r="C10" s="380"/>
      <c r="D10" s="380"/>
      <c r="E10" s="380"/>
      <c r="F10" s="380"/>
      <c r="G10" s="380"/>
      <c r="H10" s="380"/>
      <c r="I10" s="380"/>
      <c r="J10" s="380"/>
      <c r="K10" s="380"/>
      <c r="L10" s="380"/>
      <c r="M10" s="380"/>
      <c r="N10" s="380"/>
      <c r="O10" s="380"/>
      <c r="P10" s="380"/>
      <c r="Q10" s="380"/>
      <c r="R10" s="380"/>
      <c r="S10" s="380"/>
      <c r="T10" s="36" t="s">
        <v>7</v>
      </c>
      <c r="U10" s="26" t="s">
        <v>6</v>
      </c>
      <c r="V10" s="30" t="s">
        <v>31</v>
      </c>
      <c r="W10" s="37" t="s">
        <v>36</v>
      </c>
      <c r="X10" s="28"/>
    </row>
    <row r="11" spans="1:24" ht="40.5" customHeight="1" thickBot="1">
      <c r="A11" s="464" t="s">
        <v>22</v>
      </c>
      <c r="B11" s="465"/>
      <c r="C11" s="465"/>
      <c r="D11" s="465"/>
      <c r="E11" s="465"/>
      <c r="F11" s="465"/>
      <c r="G11" s="465"/>
      <c r="H11" s="466"/>
      <c r="I11" s="390" t="s">
        <v>42</v>
      </c>
      <c r="J11" s="391"/>
      <c r="K11" s="392"/>
      <c r="L11" s="407" t="s">
        <v>14</v>
      </c>
      <c r="M11" s="407"/>
      <c r="N11" s="407"/>
      <c r="O11" s="407"/>
      <c r="P11" s="407"/>
      <c r="Q11" s="407"/>
      <c r="R11" s="408"/>
      <c r="S11" s="4"/>
      <c r="T11" s="36" t="s">
        <v>27</v>
      </c>
      <c r="U11" s="27" t="s">
        <v>25</v>
      </c>
      <c r="V11" s="31" t="s">
        <v>32</v>
      </c>
      <c r="W11" s="37" t="s">
        <v>37</v>
      </c>
    </row>
    <row r="12" spans="1:24" ht="81.75" customHeight="1" thickBot="1">
      <c r="A12" s="476" t="s">
        <v>0</v>
      </c>
      <c r="B12" s="474" t="s">
        <v>16</v>
      </c>
      <c r="C12" s="470" t="s">
        <v>18</v>
      </c>
      <c r="D12" s="470" t="s">
        <v>1</v>
      </c>
      <c r="E12" s="470" t="s">
        <v>20</v>
      </c>
      <c r="F12" s="470" t="s">
        <v>17</v>
      </c>
      <c r="G12" s="470" t="s">
        <v>21</v>
      </c>
      <c r="H12" s="488" t="s">
        <v>45</v>
      </c>
      <c r="I12" s="486" t="s">
        <v>41</v>
      </c>
      <c r="J12" s="484" t="s">
        <v>40</v>
      </c>
      <c r="K12" s="482" t="s">
        <v>39</v>
      </c>
      <c r="L12" s="481" t="s">
        <v>15</v>
      </c>
      <c r="M12" s="478" t="s">
        <v>23</v>
      </c>
      <c r="N12" s="479"/>
      <c r="O12" s="479"/>
      <c r="P12" s="479"/>
      <c r="Q12" s="480"/>
      <c r="R12" s="472" t="s">
        <v>8</v>
      </c>
      <c r="S12" s="4"/>
      <c r="T12" s="38" t="s">
        <v>26</v>
      </c>
      <c r="U12" s="94" t="s">
        <v>28</v>
      </c>
      <c r="V12" s="405"/>
      <c r="W12" s="406"/>
    </row>
    <row r="13" spans="1:24" ht="57" customHeight="1" thickBot="1">
      <c r="A13" s="477"/>
      <c r="B13" s="475"/>
      <c r="C13" s="471"/>
      <c r="D13" s="471"/>
      <c r="E13" s="471"/>
      <c r="F13" s="471"/>
      <c r="G13" s="471"/>
      <c r="H13" s="489"/>
      <c r="I13" s="487"/>
      <c r="J13" s="485"/>
      <c r="K13" s="483"/>
      <c r="L13" s="473"/>
      <c r="M13" s="91" t="s">
        <v>29</v>
      </c>
      <c r="N13" s="110" t="s">
        <v>30</v>
      </c>
      <c r="O13" s="110" t="s">
        <v>31</v>
      </c>
      <c r="P13" s="110" t="s">
        <v>32</v>
      </c>
      <c r="Q13" s="57" t="s">
        <v>126</v>
      </c>
      <c r="R13" s="473"/>
      <c r="S13" s="4"/>
      <c r="T13" s="97"/>
      <c r="U13" s="98"/>
      <c r="V13" s="99"/>
      <c r="W13" s="99"/>
    </row>
    <row r="14" spans="1:24" ht="33.75" customHeight="1" thickBot="1">
      <c r="A14" s="413" t="s">
        <v>51</v>
      </c>
      <c r="B14" s="414"/>
      <c r="C14" s="414"/>
      <c r="D14" s="414"/>
      <c r="E14" s="414"/>
      <c r="F14" s="414"/>
      <c r="G14" s="414"/>
      <c r="H14" s="414"/>
      <c r="I14" s="414"/>
      <c r="J14" s="414"/>
      <c r="K14" s="414"/>
      <c r="L14" s="314"/>
      <c r="M14" s="414"/>
      <c r="N14" s="414"/>
      <c r="O14" s="414"/>
      <c r="P14" s="414"/>
      <c r="Q14" s="414"/>
      <c r="R14" s="315"/>
      <c r="S14" s="4"/>
      <c r="T14" s="29"/>
    </row>
    <row r="15" spans="1:24" ht="99" customHeight="1">
      <c r="A15" s="20">
        <v>1</v>
      </c>
      <c r="B15" s="249" t="s">
        <v>43</v>
      </c>
      <c r="C15" s="46" t="s">
        <v>110</v>
      </c>
      <c r="D15" s="47" t="s">
        <v>112</v>
      </c>
      <c r="E15" s="100">
        <v>4</v>
      </c>
      <c r="F15" s="101" t="s">
        <v>130</v>
      </c>
      <c r="G15" s="102">
        <v>1</v>
      </c>
      <c r="H15" s="103">
        <v>39</v>
      </c>
      <c r="I15" s="50">
        <v>1</v>
      </c>
      <c r="J15" s="170">
        <v>43516</v>
      </c>
      <c r="K15" s="51" t="s">
        <v>133</v>
      </c>
      <c r="L15" s="92" t="s">
        <v>123</v>
      </c>
      <c r="M15" s="135">
        <v>4</v>
      </c>
      <c r="N15" s="135" t="s">
        <v>138</v>
      </c>
      <c r="O15" s="135" t="s">
        <v>138</v>
      </c>
      <c r="P15" s="135" t="s">
        <v>138</v>
      </c>
      <c r="Q15" s="129">
        <f>SUM(M15:P15)</f>
        <v>4</v>
      </c>
      <c r="R15" s="244"/>
      <c r="S15" s="4"/>
      <c r="T15" s="29"/>
    </row>
    <row r="16" spans="1:24" ht="92.25" customHeight="1">
      <c r="A16" s="160">
        <v>2</v>
      </c>
      <c r="B16" s="48" t="s">
        <v>44</v>
      </c>
      <c r="C16" s="48" t="s">
        <v>46</v>
      </c>
      <c r="D16" s="49" t="s">
        <v>82</v>
      </c>
      <c r="E16" s="104">
        <v>12</v>
      </c>
      <c r="F16" s="173" t="s">
        <v>29</v>
      </c>
      <c r="G16" s="105">
        <v>1</v>
      </c>
      <c r="H16" s="106">
        <v>39</v>
      </c>
      <c r="I16" s="52">
        <v>1</v>
      </c>
      <c r="J16" s="171">
        <v>43563</v>
      </c>
      <c r="K16" s="172" t="s">
        <v>134</v>
      </c>
      <c r="L16" s="147" t="s">
        <v>123</v>
      </c>
      <c r="M16" s="136">
        <v>12</v>
      </c>
      <c r="N16" s="136" t="s">
        <v>138</v>
      </c>
      <c r="O16" s="136" t="s">
        <v>138</v>
      </c>
      <c r="P16" s="136" t="s">
        <v>138</v>
      </c>
      <c r="Q16" s="130">
        <f>SUM(M16:P16)</f>
        <v>12</v>
      </c>
      <c r="R16" s="245"/>
      <c r="S16" s="17"/>
      <c r="T16" s="29"/>
    </row>
    <row r="17" spans="1:29" s="3" customFormat="1" ht="51" customHeight="1">
      <c r="A17" s="381">
        <v>3</v>
      </c>
      <c r="B17" s="396" t="s">
        <v>47</v>
      </c>
      <c r="C17" s="396" t="s">
        <v>139</v>
      </c>
      <c r="D17" s="491" t="s">
        <v>140</v>
      </c>
      <c r="E17" s="329">
        <v>4</v>
      </c>
      <c r="F17" s="497" t="s">
        <v>111</v>
      </c>
      <c r="G17" s="499">
        <v>4</v>
      </c>
      <c r="H17" s="494">
        <v>39</v>
      </c>
      <c r="I17" s="192">
        <v>1</v>
      </c>
      <c r="J17" s="193">
        <v>47178</v>
      </c>
      <c r="K17" s="287" t="s">
        <v>154</v>
      </c>
      <c r="L17" s="251" t="s">
        <v>120</v>
      </c>
      <c r="M17" s="255">
        <v>0</v>
      </c>
      <c r="N17" s="255">
        <v>0.5</v>
      </c>
      <c r="O17" s="255">
        <v>0.5</v>
      </c>
      <c r="P17" s="255"/>
      <c r="Q17" s="256">
        <f>SUM(P19+O19+O17+N17+N19+M17+M19+P17)</f>
        <v>2.5</v>
      </c>
      <c r="R17" s="264" t="s">
        <v>155</v>
      </c>
      <c r="S17" s="5"/>
    </row>
    <row r="18" spans="1:29" s="3" customFormat="1" ht="51" customHeight="1">
      <c r="A18" s="382"/>
      <c r="B18" s="397"/>
      <c r="C18" s="397"/>
      <c r="D18" s="492"/>
      <c r="E18" s="330"/>
      <c r="F18" s="430"/>
      <c r="G18" s="500"/>
      <c r="H18" s="495"/>
      <c r="I18" s="194">
        <v>1</v>
      </c>
      <c r="J18" s="195">
        <v>47178</v>
      </c>
      <c r="K18" s="288"/>
      <c r="L18" s="252"/>
      <c r="M18" s="253"/>
      <c r="N18" s="253"/>
      <c r="O18" s="253"/>
      <c r="P18" s="253"/>
      <c r="Q18" s="256"/>
      <c r="R18" s="265"/>
      <c r="S18" s="5"/>
    </row>
    <row r="19" spans="1:29" s="3" customFormat="1" ht="23.25" customHeight="1">
      <c r="A19" s="382"/>
      <c r="B19" s="397"/>
      <c r="C19" s="397"/>
      <c r="D19" s="492"/>
      <c r="E19" s="330"/>
      <c r="F19" s="430"/>
      <c r="G19" s="500"/>
      <c r="H19" s="495"/>
      <c r="I19" s="196"/>
      <c r="J19" s="197"/>
      <c r="K19" s="288"/>
      <c r="L19" s="291" t="s">
        <v>120</v>
      </c>
      <c r="M19" s="253">
        <v>0.5</v>
      </c>
      <c r="N19" s="253">
        <v>0.5</v>
      </c>
      <c r="O19" s="253">
        <v>0.5</v>
      </c>
      <c r="P19" s="253"/>
      <c r="Q19" s="256"/>
      <c r="R19" s="265"/>
      <c r="S19" s="5"/>
    </row>
    <row r="20" spans="1:29" s="3" customFormat="1" ht="93" customHeight="1">
      <c r="A20" s="435"/>
      <c r="B20" s="490"/>
      <c r="C20" s="490"/>
      <c r="D20" s="493"/>
      <c r="E20" s="331"/>
      <c r="F20" s="498"/>
      <c r="G20" s="501"/>
      <c r="H20" s="496"/>
      <c r="I20" s="198">
        <v>1</v>
      </c>
      <c r="J20" s="199">
        <v>47178</v>
      </c>
      <c r="K20" s="289"/>
      <c r="L20" s="292"/>
      <c r="M20" s="254"/>
      <c r="N20" s="254"/>
      <c r="O20" s="254"/>
      <c r="P20" s="254"/>
      <c r="Q20" s="257"/>
      <c r="R20" s="266"/>
      <c r="S20" s="5"/>
    </row>
    <row r="21" spans="1:29" s="3" customFormat="1" ht="34.5" customHeight="1">
      <c r="A21" s="381">
        <v>4</v>
      </c>
      <c r="B21" s="396" t="s">
        <v>48</v>
      </c>
      <c r="C21" s="396" t="s">
        <v>49</v>
      </c>
      <c r="D21" s="396" t="s">
        <v>50</v>
      </c>
      <c r="E21" s="427">
        <v>3</v>
      </c>
      <c r="F21" s="430" t="s">
        <v>30</v>
      </c>
      <c r="G21" s="430">
        <v>1</v>
      </c>
      <c r="H21" s="347">
        <v>39</v>
      </c>
      <c r="I21" s="350"/>
      <c r="J21" s="421"/>
      <c r="K21" s="352" t="s">
        <v>141</v>
      </c>
      <c r="L21" s="354" t="s">
        <v>123</v>
      </c>
      <c r="M21" s="279" t="s">
        <v>138</v>
      </c>
      <c r="N21" s="279">
        <v>3</v>
      </c>
      <c r="O21" s="279" t="s">
        <v>138</v>
      </c>
      <c r="P21" s="279" t="s">
        <v>138</v>
      </c>
      <c r="Q21" s="372">
        <f>SUM(M21:P21)</f>
        <v>3</v>
      </c>
      <c r="R21" s="415"/>
      <c r="S21" s="5"/>
    </row>
    <row r="22" spans="1:29" s="3" customFormat="1" ht="34.5" customHeight="1">
      <c r="A22" s="382"/>
      <c r="B22" s="397"/>
      <c r="C22" s="397"/>
      <c r="D22" s="397"/>
      <c r="E22" s="428"/>
      <c r="F22" s="430"/>
      <c r="G22" s="430"/>
      <c r="H22" s="348"/>
      <c r="I22" s="350"/>
      <c r="J22" s="422"/>
      <c r="K22" s="352"/>
      <c r="L22" s="355"/>
      <c r="M22" s="280"/>
      <c r="N22" s="280"/>
      <c r="O22" s="280"/>
      <c r="P22" s="280"/>
      <c r="Q22" s="373"/>
      <c r="R22" s="416"/>
      <c r="S22" s="5"/>
    </row>
    <row r="23" spans="1:29" s="3" customFormat="1" ht="72" customHeight="1" thickBot="1">
      <c r="A23" s="383"/>
      <c r="B23" s="398"/>
      <c r="C23" s="398"/>
      <c r="D23" s="398"/>
      <c r="E23" s="429"/>
      <c r="F23" s="431"/>
      <c r="G23" s="431"/>
      <c r="H23" s="349"/>
      <c r="I23" s="351"/>
      <c r="J23" s="423"/>
      <c r="K23" s="353"/>
      <c r="L23" s="356"/>
      <c r="M23" s="281"/>
      <c r="N23" s="281"/>
      <c r="O23" s="281"/>
      <c r="P23" s="281"/>
      <c r="Q23" s="374"/>
      <c r="R23" s="417"/>
      <c r="S23" s="5"/>
    </row>
    <row r="24" spans="1:29" s="3" customFormat="1" ht="28.5" customHeight="1" thickBot="1">
      <c r="A24" s="313" t="s">
        <v>55</v>
      </c>
      <c r="B24" s="314"/>
      <c r="C24" s="314"/>
      <c r="D24" s="314"/>
      <c r="E24" s="314"/>
      <c r="F24" s="314"/>
      <c r="G24" s="314"/>
      <c r="H24" s="314"/>
      <c r="I24" s="314"/>
      <c r="J24" s="314"/>
      <c r="K24" s="314"/>
      <c r="L24" s="314"/>
      <c r="M24" s="314"/>
      <c r="N24" s="314"/>
      <c r="O24" s="314"/>
      <c r="P24" s="314"/>
      <c r="Q24" s="314"/>
      <c r="R24" s="315"/>
      <c r="S24" s="6"/>
    </row>
    <row r="25" spans="1:29" s="3" customFormat="1" ht="119.25" customHeight="1">
      <c r="A25" s="20">
        <v>5</v>
      </c>
      <c r="B25" s="42" t="s">
        <v>52</v>
      </c>
      <c r="C25" s="42" t="s">
        <v>53</v>
      </c>
      <c r="D25" s="43" t="s">
        <v>54</v>
      </c>
      <c r="E25" s="107">
        <v>3</v>
      </c>
      <c r="F25" s="108" t="s">
        <v>32</v>
      </c>
      <c r="G25" s="145">
        <v>1</v>
      </c>
      <c r="H25" s="163" t="s">
        <v>26</v>
      </c>
      <c r="I25" s="53"/>
      <c r="J25" s="54"/>
      <c r="K25" s="55"/>
      <c r="L25" s="92" t="s">
        <v>121</v>
      </c>
      <c r="M25" s="135"/>
      <c r="N25" s="135"/>
      <c r="O25" s="135"/>
      <c r="P25" s="135"/>
      <c r="Q25" s="131">
        <f>SUM(M25:P25)</f>
        <v>0</v>
      </c>
      <c r="R25" s="58"/>
      <c r="S25" s="6"/>
    </row>
    <row r="26" spans="1:29" s="3" customFormat="1" ht="39" customHeight="1">
      <c r="A26" s="432">
        <v>6</v>
      </c>
      <c r="B26" s="294" t="s">
        <v>56</v>
      </c>
      <c r="C26" s="306" t="s">
        <v>66</v>
      </c>
      <c r="D26" s="308" t="s">
        <v>57</v>
      </c>
      <c r="E26" s="303">
        <v>4</v>
      </c>
      <c r="F26" s="329" t="s">
        <v>111</v>
      </c>
      <c r="G26" s="267">
        <v>4</v>
      </c>
      <c r="H26" s="357">
        <v>4</v>
      </c>
      <c r="I26" s="200">
        <v>1</v>
      </c>
      <c r="J26" s="201">
        <v>43553</v>
      </c>
      <c r="K26" s="300" t="s">
        <v>153</v>
      </c>
      <c r="L26" s="251" t="s">
        <v>120</v>
      </c>
      <c r="M26" s="255">
        <v>1</v>
      </c>
      <c r="N26" s="255">
        <v>1</v>
      </c>
      <c r="O26" s="255">
        <v>1</v>
      </c>
      <c r="P26" s="255"/>
      <c r="Q26" s="256">
        <f>SUM(M26:P26)</f>
        <v>3</v>
      </c>
      <c r="R26" s="365"/>
      <c r="S26" s="6"/>
      <c r="AB26" s="41"/>
      <c r="AC26" s="128"/>
    </row>
    <row r="27" spans="1:29" s="3" customFormat="1" ht="39" customHeight="1">
      <c r="A27" s="432"/>
      <c r="B27" s="294"/>
      <c r="C27" s="306"/>
      <c r="D27" s="308"/>
      <c r="E27" s="303"/>
      <c r="F27" s="330"/>
      <c r="G27" s="268"/>
      <c r="H27" s="358"/>
      <c r="I27" s="202"/>
      <c r="J27" s="203"/>
      <c r="K27" s="301"/>
      <c r="L27" s="252"/>
      <c r="M27" s="253"/>
      <c r="N27" s="253"/>
      <c r="O27" s="253"/>
      <c r="P27" s="253"/>
      <c r="Q27" s="256"/>
      <c r="R27" s="366"/>
      <c r="S27" s="6"/>
      <c r="AB27" s="41"/>
    </row>
    <row r="28" spans="1:29" s="3" customFormat="1" ht="39" customHeight="1">
      <c r="A28" s="432"/>
      <c r="B28" s="294"/>
      <c r="C28" s="306"/>
      <c r="D28" s="308"/>
      <c r="E28" s="303"/>
      <c r="F28" s="330"/>
      <c r="G28" s="268"/>
      <c r="H28" s="358"/>
      <c r="I28" s="204"/>
      <c r="J28" s="203"/>
      <c r="K28" s="301"/>
      <c r="L28" s="252"/>
      <c r="M28" s="253"/>
      <c r="N28" s="253"/>
      <c r="O28" s="253"/>
      <c r="P28" s="253"/>
      <c r="Q28" s="256"/>
      <c r="R28" s="366"/>
      <c r="S28" s="6"/>
      <c r="AB28" s="41"/>
    </row>
    <row r="29" spans="1:29" s="3" customFormat="1" ht="38.25" customHeight="1" thickBot="1">
      <c r="A29" s="433"/>
      <c r="B29" s="295"/>
      <c r="C29" s="307"/>
      <c r="D29" s="309"/>
      <c r="E29" s="304"/>
      <c r="F29" s="507"/>
      <c r="G29" s="305"/>
      <c r="H29" s="359"/>
      <c r="I29" s="205"/>
      <c r="J29" s="206"/>
      <c r="K29" s="302"/>
      <c r="L29" s="502"/>
      <c r="M29" s="290"/>
      <c r="N29" s="290"/>
      <c r="O29" s="290"/>
      <c r="P29" s="290"/>
      <c r="Q29" s="368"/>
      <c r="R29" s="367"/>
      <c r="S29" s="6"/>
      <c r="AB29" s="41"/>
    </row>
    <row r="30" spans="1:29" s="3" customFormat="1" ht="24" customHeight="1" thickBot="1">
      <c r="A30" s="313" t="s">
        <v>83</v>
      </c>
      <c r="B30" s="314"/>
      <c r="C30" s="314"/>
      <c r="D30" s="314"/>
      <c r="E30" s="314"/>
      <c r="F30" s="314"/>
      <c r="G30" s="314"/>
      <c r="H30" s="314"/>
      <c r="I30" s="314"/>
      <c r="J30" s="314"/>
      <c r="K30" s="314"/>
      <c r="L30" s="314"/>
      <c r="M30" s="314"/>
      <c r="N30" s="314"/>
      <c r="O30" s="314"/>
      <c r="P30" s="314"/>
      <c r="Q30" s="314"/>
      <c r="R30" s="315"/>
      <c r="S30" s="7"/>
    </row>
    <row r="31" spans="1:29" s="3" customFormat="1" ht="24.75" hidden="1" customHeight="1">
      <c r="A31" s="436">
        <v>7</v>
      </c>
      <c r="B31" s="166" t="s">
        <v>58</v>
      </c>
      <c r="C31" s="310" t="s">
        <v>113</v>
      </c>
      <c r="D31" s="399" t="s">
        <v>62</v>
      </c>
      <c r="E31" s="167">
        <v>12</v>
      </c>
      <c r="F31" s="508" t="s">
        <v>111</v>
      </c>
      <c r="G31" s="338">
        <v>4</v>
      </c>
      <c r="H31" s="341">
        <v>39</v>
      </c>
      <c r="I31" s="446">
        <v>1</v>
      </c>
      <c r="J31" s="363">
        <v>43475</v>
      </c>
      <c r="K31" s="370" t="s">
        <v>152</v>
      </c>
      <c r="L31" s="177" t="s">
        <v>123</v>
      </c>
      <c r="M31" s="178"/>
      <c r="N31" s="178"/>
      <c r="O31" s="178"/>
      <c r="P31" s="178"/>
      <c r="Q31" s="282">
        <f>SUM(M32+M35+M38+N38+N35+N32+O32+O35+O38+P38+P35+P32)</f>
        <v>6</v>
      </c>
      <c r="R31" s="424"/>
      <c r="S31" s="7"/>
    </row>
    <row r="32" spans="1:29" s="3" customFormat="1" ht="9" customHeight="1">
      <c r="A32" s="437"/>
      <c r="B32" s="328" t="s">
        <v>59</v>
      </c>
      <c r="C32" s="311"/>
      <c r="D32" s="400"/>
      <c r="E32" s="378">
        <v>4</v>
      </c>
      <c r="F32" s="509"/>
      <c r="G32" s="339"/>
      <c r="H32" s="342"/>
      <c r="I32" s="447"/>
      <c r="J32" s="364"/>
      <c r="K32" s="371"/>
      <c r="L32" s="293" t="s">
        <v>120</v>
      </c>
      <c r="M32" s="268">
        <v>0</v>
      </c>
      <c r="N32" s="268">
        <v>1</v>
      </c>
      <c r="O32" s="268">
        <v>1</v>
      </c>
      <c r="P32" s="268"/>
      <c r="Q32" s="259"/>
      <c r="R32" s="425"/>
      <c r="S32" s="6"/>
    </row>
    <row r="33" spans="1:54" s="3" customFormat="1" ht="21" customHeight="1">
      <c r="A33" s="437"/>
      <c r="B33" s="328"/>
      <c r="C33" s="311"/>
      <c r="D33" s="400"/>
      <c r="E33" s="378"/>
      <c r="F33" s="509"/>
      <c r="G33" s="339"/>
      <c r="H33" s="342"/>
      <c r="I33" s="447"/>
      <c r="J33" s="364"/>
      <c r="K33" s="371"/>
      <c r="L33" s="293"/>
      <c r="M33" s="268"/>
      <c r="N33" s="268"/>
      <c r="O33" s="268"/>
      <c r="P33" s="268"/>
      <c r="Q33" s="259"/>
      <c r="R33" s="425"/>
      <c r="S33" s="6"/>
    </row>
    <row r="34" spans="1:54" s="3" customFormat="1" ht="27" customHeight="1">
      <c r="A34" s="437"/>
      <c r="B34" s="328"/>
      <c r="C34" s="311"/>
      <c r="D34" s="400"/>
      <c r="E34" s="378"/>
      <c r="F34" s="509"/>
      <c r="G34" s="339"/>
      <c r="H34" s="342"/>
      <c r="I34" s="447"/>
      <c r="J34" s="364"/>
      <c r="K34" s="371"/>
      <c r="L34" s="293"/>
      <c r="M34" s="268"/>
      <c r="N34" s="268"/>
      <c r="O34" s="268"/>
      <c r="P34" s="268"/>
      <c r="Q34" s="259"/>
      <c r="R34" s="425"/>
      <c r="S34" s="6"/>
    </row>
    <row r="35" spans="1:54" s="3" customFormat="1" ht="21" customHeight="1">
      <c r="A35" s="437"/>
      <c r="B35" s="328"/>
      <c r="C35" s="311"/>
      <c r="D35" s="400"/>
      <c r="E35" s="378"/>
      <c r="F35" s="509"/>
      <c r="G35" s="339"/>
      <c r="H35" s="342"/>
      <c r="I35" s="447"/>
      <c r="J35" s="364"/>
      <c r="K35" s="371"/>
      <c r="L35" s="293" t="s">
        <v>120</v>
      </c>
      <c r="M35" s="268">
        <v>0</v>
      </c>
      <c r="N35" s="268">
        <v>1</v>
      </c>
      <c r="O35" s="268">
        <v>1</v>
      </c>
      <c r="P35" s="268"/>
      <c r="Q35" s="259"/>
      <c r="R35" s="425"/>
      <c r="S35" s="6"/>
    </row>
    <row r="36" spans="1:54" s="3" customFormat="1" ht="30.75" customHeight="1">
      <c r="A36" s="437"/>
      <c r="B36" s="188" t="s">
        <v>60</v>
      </c>
      <c r="C36" s="311"/>
      <c r="D36" s="400"/>
      <c r="E36" s="191">
        <v>4</v>
      </c>
      <c r="F36" s="509"/>
      <c r="G36" s="339"/>
      <c r="H36" s="342"/>
      <c r="I36" s="183">
        <v>1</v>
      </c>
      <c r="J36" s="207"/>
      <c r="K36" s="371"/>
      <c r="L36" s="293"/>
      <c r="M36" s="268"/>
      <c r="N36" s="268"/>
      <c r="O36" s="268"/>
      <c r="P36" s="268"/>
      <c r="Q36" s="259"/>
      <c r="R36" s="425"/>
      <c r="S36" s="7"/>
    </row>
    <row r="37" spans="1:54" s="3" customFormat="1" ht="27" customHeight="1">
      <c r="A37" s="437"/>
      <c r="B37" s="328" t="s">
        <v>61</v>
      </c>
      <c r="C37" s="311"/>
      <c r="D37" s="400"/>
      <c r="E37" s="378">
        <v>4</v>
      </c>
      <c r="F37" s="509"/>
      <c r="G37" s="339"/>
      <c r="H37" s="342"/>
      <c r="I37" s="271">
        <v>1</v>
      </c>
      <c r="J37" s="277">
        <v>43563</v>
      </c>
      <c r="K37" s="371"/>
      <c r="L37" s="293"/>
      <c r="M37" s="268"/>
      <c r="N37" s="268"/>
      <c r="O37" s="268"/>
      <c r="P37" s="268"/>
      <c r="Q37" s="259"/>
      <c r="R37" s="425"/>
      <c r="S37" s="7"/>
    </row>
    <row r="38" spans="1:54" s="3" customFormat="1" ht="66.75" customHeight="1">
      <c r="A38" s="438"/>
      <c r="B38" s="328"/>
      <c r="C38" s="312"/>
      <c r="D38" s="401"/>
      <c r="E38" s="379"/>
      <c r="F38" s="510"/>
      <c r="G38" s="340"/>
      <c r="H38" s="343"/>
      <c r="I38" s="272"/>
      <c r="J38" s="278"/>
      <c r="K38" s="371"/>
      <c r="L38" s="246" t="s">
        <v>120</v>
      </c>
      <c r="M38" s="175">
        <v>0</v>
      </c>
      <c r="N38" s="181">
        <v>1</v>
      </c>
      <c r="O38" s="248">
        <v>1</v>
      </c>
      <c r="P38" s="179"/>
      <c r="Q38" s="260"/>
      <c r="R38" s="426"/>
      <c r="S38" s="6"/>
    </row>
    <row r="39" spans="1:54" s="3" customFormat="1" ht="43.5" customHeight="1">
      <c r="A39" s="451">
        <v>8</v>
      </c>
      <c r="B39" s="189" t="s">
        <v>63</v>
      </c>
      <c r="C39" s="190" t="s">
        <v>66</v>
      </c>
      <c r="D39" s="267" t="s">
        <v>69</v>
      </c>
      <c r="E39" s="267">
        <v>4</v>
      </c>
      <c r="F39" s="267" t="s">
        <v>111</v>
      </c>
      <c r="G39" s="267">
        <v>4</v>
      </c>
      <c r="H39" s="316">
        <v>3</v>
      </c>
      <c r="I39" s="270">
        <v>1</v>
      </c>
      <c r="J39" s="275">
        <v>43553</v>
      </c>
      <c r="K39" s="300" t="s">
        <v>150</v>
      </c>
      <c r="L39" s="335" t="s">
        <v>120</v>
      </c>
      <c r="M39" s="267">
        <v>1</v>
      </c>
      <c r="N39" s="267">
        <v>1</v>
      </c>
      <c r="O39" s="267">
        <v>1</v>
      </c>
      <c r="P39" s="267"/>
      <c r="Q39" s="258">
        <f>SUM(M39:P39)</f>
        <v>3</v>
      </c>
      <c r="R39" s="360" t="s">
        <v>151</v>
      </c>
      <c r="S39" s="6"/>
    </row>
    <row r="40" spans="1:54" s="3" customFormat="1" ht="51.75" customHeight="1">
      <c r="A40" s="437"/>
      <c r="B40" s="182" t="s">
        <v>64</v>
      </c>
      <c r="C40" s="190" t="s">
        <v>67</v>
      </c>
      <c r="D40" s="268"/>
      <c r="E40" s="268"/>
      <c r="F40" s="268"/>
      <c r="G40" s="268"/>
      <c r="H40" s="317"/>
      <c r="I40" s="271"/>
      <c r="J40" s="276"/>
      <c r="K40" s="301"/>
      <c r="L40" s="336"/>
      <c r="M40" s="268"/>
      <c r="N40" s="268"/>
      <c r="O40" s="268"/>
      <c r="P40" s="268"/>
      <c r="Q40" s="259"/>
      <c r="R40" s="361"/>
      <c r="S40" s="7"/>
    </row>
    <row r="41" spans="1:54" s="3" customFormat="1" ht="29.25" customHeight="1">
      <c r="A41" s="437"/>
      <c r="B41" s="328" t="s">
        <v>65</v>
      </c>
      <c r="C41" s="326" t="s">
        <v>68</v>
      </c>
      <c r="D41" s="268"/>
      <c r="E41" s="268"/>
      <c r="F41" s="268"/>
      <c r="G41" s="268"/>
      <c r="H41" s="317"/>
      <c r="I41" s="271"/>
      <c r="J41" s="273">
        <v>42856</v>
      </c>
      <c r="K41" s="301"/>
      <c r="L41" s="336"/>
      <c r="M41" s="268"/>
      <c r="N41" s="268"/>
      <c r="O41" s="268"/>
      <c r="P41" s="268"/>
      <c r="Q41" s="259"/>
      <c r="R41" s="361"/>
      <c r="S41" s="7"/>
    </row>
    <row r="42" spans="1:54" s="3" customFormat="1" ht="156.75" customHeight="1">
      <c r="A42" s="438"/>
      <c r="B42" s="299"/>
      <c r="C42" s="327"/>
      <c r="D42" s="269"/>
      <c r="E42" s="269"/>
      <c r="F42" s="269"/>
      <c r="G42" s="269"/>
      <c r="H42" s="318"/>
      <c r="I42" s="272"/>
      <c r="J42" s="274"/>
      <c r="K42" s="452"/>
      <c r="L42" s="226" t="s">
        <v>26</v>
      </c>
      <c r="M42" s="179"/>
      <c r="N42" s="179"/>
      <c r="O42" s="179"/>
      <c r="P42" s="179"/>
      <c r="Q42" s="260"/>
      <c r="R42" s="362"/>
      <c r="S42" s="7"/>
    </row>
    <row r="43" spans="1:54" s="3" customFormat="1" ht="114.75" customHeight="1">
      <c r="A43" s="159">
        <v>9</v>
      </c>
      <c r="B43" s="154" t="s">
        <v>70</v>
      </c>
      <c r="C43" s="162" t="s">
        <v>71</v>
      </c>
      <c r="D43" s="162" t="s">
        <v>72</v>
      </c>
      <c r="E43" s="149">
        <v>5</v>
      </c>
      <c r="F43" s="164" t="s">
        <v>32</v>
      </c>
      <c r="G43" s="109">
        <v>1</v>
      </c>
      <c r="H43" s="111">
        <v>3</v>
      </c>
      <c r="I43" s="150"/>
      <c r="J43" s="151"/>
      <c r="K43" s="168"/>
      <c r="L43" s="142" t="s">
        <v>121</v>
      </c>
      <c r="M43" s="153"/>
      <c r="N43" s="153"/>
      <c r="O43" s="153"/>
      <c r="P43" s="153"/>
      <c r="Q43" s="141">
        <f>SUM(M43:P43)</f>
        <v>0</v>
      </c>
      <c r="R43" s="148"/>
      <c r="S43" s="6"/>
    </row>
    <row r="44" spans="1:54" s="3" customFormat="1" ht="71.25" customHeight="1">
      <c r="A44" s="381">
        <v>10</v>
      </c>
      <c r="B44" s="298" t="s">
        <v>73</v>
      </c>
      <c r="C44" s="296" t="s">
        <v>74</v>
      </c>
      <c r="D44" s="296" t="s">
        <v>75</v>
      </c>
      <c r="E44" s="267">
        <v>4</v>
      </c>
      <c r="F44" s="216" t="s">
        <v>26</v>
      </c>
      <c r="G44" s="180" t="s">
        <v>26</v>
      </c>
      <c r="H44" s="217" t="s">
        <v>26</v>
      </c>
      <c r="I44" s="185"/>
      <c r="J44" s="186"/>
      <c r="K44" s="287" t="s">
        <v>145</v>
      </c>
      <c r="L44" s="142" t="s">
        <v>26</v>
      </c>
      <c r="M44" s="267" t="s">
        <v>138</v>
      </c>
      <c r="N44" s="267">
        <v>0</v>
      </c>
      <c r="O44" s="267" t="s">
        <v>138</v>
      </c>
      <c r="P44" s="267" t="s">
        <v>138</v>
      </c>
      <c r="Q44" s="258">
        <f>SUM(M44:P44)</f>
        <v>0</v>
      </c>
      <c r="R44" s="521" t="s">
        <v>131</v>
      </c>
      <c r="S44" s="6"/>
    </row>
    <row r="45" spans="1:54" s="19" customFormat="1" ht="142.5" customHeight="1">
      <c r="A45" s="435"/>
      <c r="B45" s="299"/>
      <c r="C45" s="297"/>
      <c r="D45" s="297"/>
      <c r="E45" s="269"/>
      <c r="F45" s="218" t="s">
        <v>30</v>
      </c>
      <c r="G45" s="181">
        <v>1</v>
      </c>
      <c r="H45" s="219">
        <v>39</v>
      </c>
      <c r="I45" s="184"/>
      <c r="J45" s="187"/>
      <c r="K45" s="289"/>
      <c r="L45" s="143" t="s">
        <v>122</v>
      </c>
      <c r="M45" s="269"/>
      <c r="N45" s="269"/>
      <c r="O45" s="269"/>
      <c r="P45" s="269"/>
      <c r="Q45" s="260"/>
      <c r="R45" s="247" t="s">
        <v>146</v>
      </c>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row>
    <row r="46" spans="1:54" s="39" customFormat="1" ht="23.25" customHeight="1">
      <c r="A46" s="440">
        <v>11</v>
      </c>
      <c r="B46" s="220" t="s">
        <v>76</v>
      </c>
      <c r="C46" s="443" t="s">
        <v>77</v>
      </c>
      <c r="D46" s="443" t="s">
        <v>78</v>
      </c>
      <c r="E46" s="221">
        <f>+E47+E48</f>
        <v>8</v>
      </c>
      <c r="F46" s="267" t="s">
        <v>30</v>
      </c>
      <c r="G46" s="283">
        <v>1</v>
      </c>
      <c r="H46" s="285">
        <v>39</v>
      </c>
      <c r="I46" s="503">
        <v>1</v>
      </c>
      <c r="J46" s="505">
        <v>43585</v>
      </c>
      <c r="K46" s="287" t="s">
        <v>149</v>
      </c>
      <c r="L46" s="335" t="s">
        <v>123</v>
      </c>
      <c r="M46" s="375" t="s">
        <v>138</v>
      </c>
      <c r="N46" s="267">
        <v>4</v>
      </c>
      <c r="O46" s="267" t="s">
        <v>138</v>
      </c>
      <c r="P46" s="267" t="s">
        <v>138</v>
      </c>
      <c r="Q46" s="258">
        <f>SUM(N46+N48+M48+O48+P48)</f>
        <v>6</v>
      </c>
      <c r="R46" s="261"/>
    </row>
    <row r="47" spans="1:54" s="39" customFormat="1" ht="35.25" customHeight="1">
      <c r="A47" s="441"/>
      <c r="B47" s="222" t="s">
        <v>79</v>
      </c>
      <c r="C47" s="444"/>
      <c r="D47" s="444"/>
      <c r="E47" s="191">
        <v>4</v>
      </c>
      <c r="F47" s="268"/>
      <c r="G47" s="284"/>
      <c r="H47" s="286"/>
      <c r="I47" s="504"/>
      <c r="J47" s="506"/>
      <c r="K47" s="288"/>
      <c r="L47" s="336"/>
      <c r="M47" s="376"/>
      <c r="N47" s="268"/>
      <c r="O47" s="268"/>
      <c r="P47" s="268"/>
      <c r="Q47" s="259"/>
      <c r="R47" s="262"/>
    </row>
    <row r="48" spans="1:54" s="39" customFormat="1" ht="184.5" customHeight="1">
      <c r="A48" s="442"/>
      <c r="B48" s="223" t="s">
        <v>80</v>
      </c>
      <c r="C48" s="445"/>
      <c r="D48" s="445"/>
      <c r="E48" s="191">
        <v>4</v>
      </c>
      <c r="F48" s="181" t="s">
        <v>111</v>
      </c>
      <c r="G48" s="224">
        <v>4</v>
      </c>
      <c r="H48" s="225">
        <v>39</v>
      </c>
      <c r="I48" s="208">
        <v>1</v>
      </c>
      <c r="J48" s="209">
        <v>43553</v>
      </c>
      <c r="K48" s="289"/>
      <c r="L48" s="176" t="s">
        <v>120</v>
      </c>
      <c r="M48" s="174">
        <v>0</v>
      </c>
      <c r="N48" s="181">
        <v>1</v>
      </c>
      <c r="O48" s="248">
        <v>1</v>
      </c>
      <c r="P48" s="179"/>
      <c r="Q48" s="260"/>
      <c r="R48" s="263"/>
    </row>
    <row r="49" spans="1:54" s="19" customFormat="1" ht="21" customHeight="1">
      <c r="A49" s="381">
        <v>12</v>
      </c>
      <c r="B49" s="298" t="s">
        <v>81</v>
      </c>
      <c r="C49" s="296" t="s">
        <v>46</v>
      </c>
      <c r="D49" s="296" t="s">
        <v>82</v>
      </c>
      <c r="E49" s="267">
        <v>4</v>
      </c>
      <c r="F49" s="268" t="s">
        <v>30</v>
      </c>
      <c r="G49" s="267">
        <v>1</v>
      </c>
      <c r="H49" s="316">
        <v>39</v>
      </c>
      <c r="I49" s="270"/>
      <c r="J49" s="319"/>
      <c r="K49" s="320" t="s">
        <v>142</v>
      </c>
      <c r="L49" s="336" t="s">
        <v>123</v>
      </c>
      <c r="M49" s="267" t="s">
        <v>138</v>
      </c>
      <c r="N49" s="267">
        <v>4</v>
      </c>
      <c r="O49" s="267" t="s">
        <v>138</v>
      </c>
      <c r="P49" s="267" t="s">
        <v>138</v>
      </c>
      <c r="Q49" s="258">
        <f>SUM(M49:P49)</f>
        <v>4</v>
      </c>
      <c r="R49" s="369"/>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row>
    <row r="50" spans="1:54" s="19" customFormat="1" ht="23.25" customHeight="1">
      <c r="A50" s="382"/>
      <c r="B50" s="328"/>
      <c r="C50" s="439"/>
      <c r="D50" s="439"/>
      <c r="E50" s="268"/>
      <c r="F50" s="268"/>
      <c r="G50" s="268"/>
      <c r="H50" s="317"/>
      <c r="I50" s="271"/>
      <c r="J50" s="276"/>
      <c r="K50" s="321"/>
      <c r="L50" s="336"/>
      <c r="M50" s="268"/>
      <c r="N50" s="268"/>
      <c r="O50" s="268"/>
      <c r="P50" s="268"/>
      <c r="Q50" s="259"/>
      <c r="R50" s="345"/>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row>
    <row r="51" spans="1:54" s="19" customFormat="1" ht="16.5" customHeight="1">
      <c r="A51" s="382"/>
      <c r="B51" s="328"/>
      <c r="C51" s="439"/>
      <c r="D51" s="439"/>
      <c r="E51" s="268"/>
      <c r="F51" s="268"/>
      <c r="G51" s="268"/>
      <c r="H51" s="317"/>
      <c r="I51" s="271"/>
      <c r="J51" s="276"/>
      <c r="K51" s="321"/>
      <c r="L51" s="336"/>
      <c r="M51" s="268"/>
      <c r="N51" s="268"/>
      <c r="O51" s="268"/>
      <c r="P51" s="268"/>
      <c r="Q51" s="259"/>
      <c r="R51" s="345"/>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row>
    <row r="52" spans="1:54" s="19" customFormat="1" ht="23.25" customHeight="1">
      <c r="A52" s="382"/>
      <c r="B52" s="328"/>
      <c r="C52" s="439"/>
      <c r="D52" s="439"/>
      <c r="E52" s="268"/>
      <c r="F52" s="268"/>
      <c r="G52" s="268"/>
      <c r="H52" s="317"/>
      <c r="I52" s="271"/>
      <c r="J52" s="276"/>
      <c r="K52" s="321"/>
      <c r="L52" s="336"/>
      <c r="M52" s="268"/>
      <c r="N52" s="268"/>
      <c r="O52" s="268"/>
      <c r="P52" s="268"/>
      <c r="Q52" s="259"/>
      <c r="R52" s="345"/>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row>
    <row r="53" spans="1:54" s="19" customFormat="1" ht="23.25" customHeight="1">
      <c r="A53" s="435"/>
      <c r="B53" s="299"/>
      <c r="C53" s="297"/>
      <c r="D53" s="297"/>
      <c r="E53" s="268"/>
      <c r="F53" s="269"/>
      <c r="G53" s="269"/>
      <c r="H53" s="318"/>
      <c r="I53" s="272"/>
      <c r="J53" s="274"/>
      <c r="K53" s="322"/>
      <c r="L53" s="337"/>
      <c r="M53" s="269"/>
      <c r="N53" s="269"/>
      <c r="O53" s="269"/>
      <c r="P53" s="269"/>
      <c r="Q53" s="260"/>
      <c r="R53" s="346"/>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row>
    <row r="54" spans="1:54" s="19" customFormat="1" ht="100.5" customHeight="1">
      <c r="A54" s="381">
        <v>13</v>
      </c>
      <c r="B54" s="298" t="s">
        <v>84</v>
      </c>
      <c r="C54" s="267" t="s">
        <v>85</v>
      </c>
      <c r="D54" s="329" t="s">
        <v>86</v>
      </c>
      <c r="E54" s="323">
        <v>4</v>
      </c>
      <c r="F54" s="323" t="s">
        <v>32</v>
      </c>
      <c r="G54" s="323">
        <v>1</v>
      </c>
      <c r="H54" s="448" t="s">
        <v>26</v>
      </c>
      <c r="I54" s="270"/>
      <c r="J54" s="319"/>
      <c r="K54" s="332"/>
      <c r="L54" s="335" t="s">
        <v>121</v>
      </c>
      <c r="M54" s="267"/>
      <c r="N54" s="267"/>
      <c r="O54" s="267"/>
      <c r="P54" s="267"/>
      <c r="Q54" s="258">
        <f>SUM(M54:P54)</f>
        <v>0</v>
      </c>
      <c r="R54" s="344"/>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row>
    <row r="55" spans="1:54" s="19" customFormat="1" ht="32.25" customHeight="1">
      <c r="A55" s="382"/>
      <c r="B55" s="328"/>
      <c r="C55" s="268"/>
      <c r="D55" s="330"/>
      <c r="E55" s="324"/>
      <c r="F55" s="324"/>
      <c r="G55" s="324"/>
      <c r="H55" s="449"/>
      <c r="I55" s="271"/>
      <c r="J55" s="276"/>
      <c r="K55" s="333"/>
      <c r="L55" s="336"/>
      <c r="M55" s="268"/>
      <c r="N55" s="268"/>
      <c r="O55" s="268"/>
      <c r="P55" s="268"/>
      <c r="Q55" s="259"/>
      <c r="R55" s="345"/>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row>
    <row r="56" spans="1:54" s="19" customFormat="1" ht="23.25" customHeight="1">
      <c r="A56" s="382"/>
      <c r="B56" s="328"/>
      <c r="C56" s="268"/>
      <c r="D56" s="330"/>
      <c r="E56" s="324"/>
      <c r="F56" s="324"/>
      <c r="G56" s="324"/>
      <c r="H56" s="449"/>
      <c r="I56" s="271"/>
      <c r="J56" s="276"/>
      <c r="K56" s="333"/>
      <c r="L56" s="336"/>
      <c r="M56" s="268"/>
      <c r="N56" s="268"/>
      <c r="O56" s="268"/>
      <c r="P56" s="268"/>
      <c r="Q56" s="259"/>
      <c r="R56" s="345"/>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row>
    <row r="57" spans="1:54" s="19" customFormat="1" ht="32.25" customHeight="1">
      <c r="A57" s="382"/>
      <c r="B57" s="328"/>
      <c r="C57" s="268"/>
      <c r="D57" s="330"/>
      <c r="E57" s="324"/>
      <c r="F57" s="324"/>
      <c r="G57" s="324"/>
      <c r="H57" s="449"/>
      <c r="I57" s="271"/>
      <c r="J57" s="276"/>
      <c r="K57" s="333"/>
      <c r="L57" s="336"/>
      <c r="M57" s="268"/>
      <c r="N57" s="268"/>
      <c r="O57" s="268"/>
      <c r="P57" s="268"/>
      <c r="Q57" s="259"/>
      <c r="R57" s="345"/>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row>
    <row r="58" spans="1:54" s="19" customFormat="1" ht="32.25" customHeight="1">
      <c r="A58" s="435"/>
      <c r="B58" s="299"/>
      <c r="C58" s="269"/>
      <c r="D58" s="331"/>
      <c r="E58" s="325"/>
      <c r="F58" s="325"/>
      <c r="G58" s="325"/>
      <c r="H58" s="450"/>
      <c r="I58" s="272"/>
      <c r="J58" s="274"/>
      <c r="K58" s="334"/>
      <c r="L58" s="337"/>
      <c r="M58" s="269"/>
      <c r="N58" s="269"/>
      <c r="O58" s="269"/>
      <c r="P58" s="269"/>
      <c r="Q58" s="260"/>
      <c r="R58" s="346"/>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row>
    <row r="59" spans="1:54" s="19" customFormat="1" ht="88.5" customHeight="1">
      <c r="A59" s="160">
        <v>14</v>
      </c>
      <c r="B59" s="155" t="s">
        <v>87</v>
      </c>
      <c r="C59" s="157" t="s">
        <v>88</v>
      </c>
      <c r="D59" s="157" t="s">
        <v>86</v>
      </c>
      <c r="E59" s="146">
        <v>3</v>
      </c>
      <c r="F59" s="109" t="s">
        <v>32</v>
      </c>
      <c r="G59" s="109">
        <v>1</v>
      </c>
      <c r="H59" s="111" t="s">
        <v>26</v>
      </c>
      <c r="I59" s="115"/>
      <c r="J59" s="56"/>
      <c r="K59" s="116"/>
      <c r="L59" s="120" t="s">
        <v>121</v>
      </c>
      <c r="M59" s="137"/>
      <c r="N59" s="137"/>
      <c r="O59" s="137"/>
      <c r="P59" s="137"/>
      <c r="Q59" s="126">
        <f>SUM(M59:P59)</f>
        <v>0</v>
      </c>
      <c r="R59" s="121"/>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row>
    <row r="60" spans="1:54" s="19" customFormat="1" ht="125.25" customHeight="1" thickBot="1">
      <c r="A60" s="161">
        <v>15</v>
      </c>
      <c r="B60" s="156" t="s">
        <v>89</v>
      </c>
      <c r="C60" s="158" t="s">
        <v>88</v>
      </c>
      <c r="D60" s="158" t="s">
        <v>90</v>
      </c>
      <c r="E60" s="112">
        <v>3</v>
      </c>
      <c r="F60" s="112" t="s">
        <v>32</v>
      </c>
      <c r="G60" s="112">
        <v>1</v>
      </c>
      <c r="H60" s="113" t="s">
        <v>26</v>
      </c>
      <c r="I60" s="117"/>
      <c r="J60" s="118"/>
      <c r="K60" s="119"/>
      <c r="L60" s="122" t="s">
        <v>121</v>
      </c>
      <c r="M60" s="138"/>
      <c r="N60" s="138"/>
      <c r="O60" s="138"/>
      <c r="P60" s="138"/>
      <c r="Q60" s="127">
        <f>SUM(M60:P60)</f>
        <v>0</v>
      </c>
      <c r="R60" s="123"/>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row>
    <row r="61" spans="1:54" s="19" customFormat="1" ht="24" customHeight="1" thickBot="1">
      <c r="A61" s="313" t="s">
        <v>91</v>
      </c>
      <c r="B61" s="314"/>
      <c r="C61" s="314"/>
      <c r="D61" s="314"/>
      <c r="E61" s="314"/>
      <c r="F61" s="314"/>
      <c r="G61" s="314"/>
      <c r="H61" s="314"/>
      <c r="I61" s="314"/>
      <c r="J61" s="314"/>
      <c r="K61" s="314"/>
      <c r="L61" s="314"/>
      <c r="M61" s="314"/>
      <c r="N61" s="314"/>
      <c r="O61" s="314"/>
      <c r="P61" s="314"/>
      <c r="Q61" s="314"/>
      <c r="R61" s="315"/>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row>
    <row r="62" spans="1:54" s="19" customFormat="1" ht="252">
      <c r="A62" s="20">
        <v>16</v>
      </c>
      <c r="B62" s="42" t="s">
        <v>92</v>
      </c>
      <c r="C62" s="42" t="s">
        <v>93</v>
      </c>
      <c r="D62" s="214" t="s">
        <v>94</v>
      </c>
      <c r="E62" s="139">
        <v>12</v>
      </c>
      <c r="F62" s="139" t="s">
        <v>111</v>
      </c>
      <c r="G62" s="139">
        <v>12</v>
      </c>
      <c r="H62" s="215">
        <v>7</v>
      </c>
      <c r="I62" s="210">
        <v>3</v>
      </c>
      <c r="J62" s="211" t="s">
        <v>135</v>
      </c>
      <c r="K62" s="212" t="s">
        <v>148</v>
      </c>
      <c r="L62" s="124" t="s">
        <v>120</v>
      </c>
      <c r="M62" s="139">
        <v>3</v>
      </c>
      <c r="N62" s="139">
        <v>3</v>
      </c>
      <c r="O62" s="139">
        <v>3</v>
      </c>
      <c r="P62" s="139"/>
      <c r="Q62" s="132">
        <f t="shared" ref="Q62:Q67" si="0">SUM(M62:P62)</f>
        <v>9</v>
      </c>
      <c r="R62" s="522" t="s">
        <v>147</v>
      </c>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row>
    <row r="63" spans="1:54" s="19" customFormat="1" ht="67.5" customHeight="1">
      <c r="A63" s="160">
        <v>17</v>
      </c>
      <c r="B63" s="155" t="s">
        <v>95</v>
      </c>
      <c r="C63" s="155" t="s">
        <v>96</v>
      </c>
      <c r="D63" s="40" t="s">
        <v>97</v>
      </c>
      <c r="E63" s="109">
        <v>6</v>
      </c>
      <c r="F63" s="109" t="s">
        <v>31</v>
      </c>
      <c r="G63" s="109">
        <v>1</v>
      </c>
      <c r="H63" s="111" t="s">
        <v>26</v>
      </c>
      <c r="I63" s="115"/>
      <c r="J63" s="56"/>
      <c r="K63" s="168" t="s">
        <v>143</v>
      </c>
      <c r="L63" s="144" t="s">
        <v>120</v>
      </c>
      <c r="M63" s="152" t="s">
        <v>138</v>
      </c>
      <c r="N63" s="152" t="s">
        <v>138</v>
      </c>
      <c r="O63" s="152">
        <v>2</v>
      </c>
      <c r="P63" s="152"/>
      <c r="Q63" s="133">
        <f t="shared" si="0"/>
        <v>2</v>
      </c>
      <c r="R63" s="523" t="s">
        <v>156</v>
      </c>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row>
    <row r="64" spans="1:54" s="19" customFormat="1" ht="131.25">
      <c r="A64" s="160">
        <v>18</v>
      </c>
      <c r="B64" s="155" t="s">
        <v>98</v>
      </c>
      <c r="C64" s="44" t="s">
        <v>99</v>
      </c>
      <c r="D64" s="40" t="s">
        <v>100</v>
      </c>
      <c r="E64" s="109" t="s">
        <v>26</v>
      </c>
      <c r="F64" s="109" t="s">
        <v>26</v>
      </c>
      <c r="G64" s="109" t="s">
        <v>26</v>
      </c>
      <c r="H64" s="111" t="s">
        <v>26</v>
      </c>
      <c r="I64" s="115"/>
      <c r="J64" s="56"/>
      <c r="K64" s="165"/>
      <c r="L64" s="144" t="s">
        <v>26</v>
      </c>
      <c r="M64" s="152" t="s">
        <v>138</v>
      </c>
      <c r="N64" s="175" t="s">
        <v>138</v>
      </c>
      <c r="O64" s="175" t="s">
        <v>138</v>
      </c>
      <c r="P64" s="175" t="s">
        <v>138</v>
      </c>
      <c r="Q64" s="133">
        <f t="shared" si="0"/>
        <v>0</v>
      </c>
      <c r="R64" s="250"/>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row>
    <row r="65" spans="1:54" s="19" customFormat="1" ht="80.25" customHeight="1">
      <c r="A65" s="160">
        <v>19</v>
      </c>
      <c r="B65" s="155" t="s">
        <v>101</v>
      </c>
      <c r="C65" s="155" t="s">
        <v>102</v>
      </c>
      <c r="D65" s="40" t="s">
        <v>103</v>
      </c>
      <c r="E65" s="109">
        <v>1</v>
      </c>
      <c r="F65" s="109" t="s">
        <v>31</v>
      </c>
      <c r="G65" s="109">
        <v>1</v>
      </c>
      <c r="H65" s="111">
        <v>3</v>
      </c>
      <c r="I65" s="115"/>
      <c r="J65" s="56"/>
      <c r="K65" s="116" t="s">
        <v>144</v>
      </c>
      <c r="L65" s="144" t="s">
        <v>121</v>
      </c>
      <c r="M65" s="152"/>
      <c r="N65" s="152"/>
      <c r="O65" s="152"/>
      <c r="P65" s="152"/>
      <c r="Q65" s="133">
        <f t="shared" si="0"/>
        <v>0</v>
      </c>
      <c r="R65" s="250"/>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row>
    <row r="66" spans="1:54" s="19" customFormat="1" ht="155.25" customHeight="1">
      <c r="A66" s="160">
        <v>20</v>
      </c>
      <c r="B66" s="155" t="s">
        <v>104</v>
      </c>
      <c r="C66" s="155" t="s">
        <v>106</v>
      </c>
      <c r="D66" s="45" t="s">
        <v>107</v>
      </c>
      <c r="E66" s="109">
        <v>4</v>
      </c>
      <c r="F66" s="109" t="s">
        <v>32</v>
      </c>
      <c r="G66" s="109">
        <v>1</v>
      </c>
      <c r="H66" s="111">
        <v>7</v>
      </c>
      <c r="I66" s="115"/>
      <c r="J66" s="56"/>
      <c r="K66" s="116"/>
      <c r="L66" s="144" t="s">
        <v>121</v>
      </c>
      <c r="M66" s="152"/>
      <c r="N66" s="152"/>
      <c r="O66" s="152"/>
      <c r="P66" s="152"/>
      <c r="Q66" s="133">
        <f t="shared" si="0"/>
        <v>0</v>
      </c>
      <c r="R66" s="121"/>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row>
    <row r="67" spans="1:54" s="19" customFormat="1" ht="155.25" customHeight="1" thickBot="1">
      <c r="A67" s="161">
        <v>21</v>
      </c>
      <c r="B67" s="156" t="s">
        <v>108</v>
      </c>
      <c r="C67" s="156" t="s">
        <v>105</v>
      </c>
      <c r="D67" s="114" t="s">
        <v>109</v>
      </c>
      <c r="E67" s="112"/>
      <c r="F67" s="112"/>
      <c r="G67" s="112"/>
      <c r="H67" s="113"/>
      <c r="I67" s="117">
        <v>1</v>
      </c>
      <c r="J67" s="118" t="s">
        <v>137</v>
      </c>
      <c r="K67" s="213" t="s">
        <v>136</v>
      </c>
      <c r="L67" s="125"/>
      <c r="M67" s="140"/>
      <c r="N67" s="140"/>
      <c r="O67" s="140"/>
      <c r="P67" s="140"/>
      <c r="Q67" s="134">
        <f t="shared" si="0"/>
        <v>0</v>
      </c>
      <c r="R67" s="123" t="s">
        <v>26</v>
      </c>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row>
    <row r="68" spans="1:54" s="60" customFormat="1" ht="57.75" customHeight="1" thickBot="1">
      <c r="A68" s="61"/>
      <c r="B68" s="62"/>
      <c r="C68" s="62"/>
      <c r="D68" s="62"/>
      <c r="E68" s="62"/>
      <c r="F68" s="63"/>
      <c r="G68" s="63"/>
      <c r="H68" s="63"/>
      <c r="I68" s="434" t="s">
        <v>114</v>
      </c>
      <c r="J68" s="434"/>
      <c r="K68" s="434"/>
      <c r="L68" s="434"/>
      <c r="M68" s="95"/>
      <c r="N68" s="95"/>
      <c r="O68" s="95"/>
      <c r="P68" s="95"/>
      <c r="Q68" s="169">
        <f>Q67+Q66+Q65+Q64+Q62+Q63+Q60+Q59+Q54+Q49+Q46+Q44+Q43+Q39+Q31+Q26+Q25+Q21+Q17+Q16+Q15</f>
        <v>54.5</v>
      </c>
      <c r="R68" s="64"/>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row>
    <row r="69" spans="1:54" s="19" customFormat="1" ht="23.25">
      <c r="A69" s="18"/>
      <c r="B69" s="18"/>
      <c r="C69" s="18"/>
      <c r="D69" s="18"/>
      <c r="E69" s="18"/>
      <c r="F69" s="23"/>
      <c r="G69" s="23"/>
      <c r="H69" s="23"/>
      <c r="I69" s="23"/>
      <c r="J69" s="23"/>
      <c r="K69" s="23"/>
      <c r="L69" s="23"/>
      <c r="M69" s="23"/>
      <c r="N69" s="23"/>
      <c r="O69" s="23"/>
      <c r="P69" s="23"/>
      <c r="Q69" s="23"/>
      <c r="R69" s="23"/>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row>
    <row r="70" spans="1:54" s="19" customFormat="1" ht="204" customHeight="1">
      <c r="A70" s="18"/>
      <c r="B70" s="18"/>
      <c r="C70" s="18"/>
      <c r="D70" s="18"/>
      <c r="E70" s="18"/>
      <c r="F70" s="23"/>
      <c r="G70" s="23"/>
      <c r="H70" s="23"/>
      <c r="I70" s="23"/>
      <c r="J70" s="23"/>
      <c r="K70" s="23"/>
      <c r="L70" s="23"/>
      <c r="M70" s="23"/>
      <c r="N70" s="23"/>
      <c r="O70" s="23"/>
      <c r="P70" s="23"/>
      <c r="Q70" s="23"/>
      <c r="R70" s="23"/>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row>
    <row r="71" spans="1:54" s="19" customFormat="1" ht="153" customHeight="1">
      <c r="A71" s="18"/>
      <c r="B71" s="18"/>
      <c r="C71" s="18"/>
      <c r="D71" s="18"/>
      <c r="E71" s="18"/>
      <c r="F71" s="23"/>
      <c r="G71" s="23"/>
      <c r="H71" s="23"/>
      <c r="I71" s="23"/>
      <c r="J71" s="23"/>
      <c r="K71" s="23"/>
      <c r="L71" s="23"/>
      <c r="M71" s="23"/>
      <c r="N71" s="23"/>
      <c r="O71" s="23"/>
      <c r="P71" s="23"/>
      <c r="Q71" s="23"/>
      <c r="R71" s="23"/>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row>
    <row r="72" spans="1:54" s="19" customFormat="1" ht="166.5" customHeight="1">
      <c r="A72" s="18"/>
      <c r="B72" s="18"/>
      <c r="C72" s="18"/>
      <c r="D72" s="18"/>
      <c r="E72" s="18"/>
      <c r="F72" s="23"/>
      <c r="G72" s="23"/>
      <c r="H72" s="23"/>
      <c r="I72" s="23"/>
      <c r="J72" s="23"/>
      <c r="K72" s="23"/>
      <c r="L72" s="23"/>
      <c r="M72" s="23"/>
      <c r="N72" s="23"/>
      <c r="O72" s="23"/>
      <c r="P72" s="23"/>
      <c r="Q72" s="23"/>
      <c r="R72" s="23"/>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row>
  </sheetData>
  <sheetProtection formatCells="0" formatColumns="0" formatRows="0"/>
  <protectedRanges>
    <protectedRange sqref="D62:F62" name="Actividad 13_4"/>
    <protectedRange sqref="D46:D48 G45:H48 D44:E44" name="Actividad 11_4"/>
    <protectedRange sqref="B25:C29" name="Actividad 4_4"/>
    <protectedRange sqref="B36:D36 F36:J36 L36:R36" name="Actividad 6_4"/>
    <protectedRange sqref="E46 B37:J38 L37:R39 B39:E39 G39:J39" name="actividad 7_4"/>
    <protectedRange sqref="B32:E35 G32:J35 F33:F35 F31:J31 Q31:R35 L31:P31 L33:P35 B31:D31" name="Actividad 5_4"/>
    <protectedRange sqref="B15:C23 F25 D15 F43:F44 D21:R23" name="Actividad 1_4"/>
    <protectedRange sqref="R65 J65:K67 Q65:Q67" name="Actividad 16_2_1"/>
    <protectedRange sqref="Q64:R64" name="Actividad 15_2_1"/>
    <protectedRange sqref="L62:Q62 L46:P48 L63:P67" name="Actividad 13_2_1"/>
    <protectedRange sqref="Q46:R48 J45:J48 Q44 L45:P45 R45" name="Actividad 11_2_1"/>
    <protectedRange sqref="Q15:Q16 I25:Q25 I26:J29 L26:Q29" name="Actividad 4_2_1"/>
    <protectedRange sqref="AB26:AB29 I16:J16 J17:K20 L19:P20 Q17:Q20 K26:K29 K46 K48 K31:K44 K62 K64 J15:P15 L16:P17" name="Actividad 1_2_1"/>
    <protectedRange sqref="Q63:R63" name="Actividad 14_2_1"/>
    <protectedRange sqref="L69:R72" name="Actividad 17_2_1"/>
    <protectedRange sqref="S68:T68" name="Actividad 16_3_1"/>
    <protectedRange sqref="S66:T67" name="Actividad 15_3_1"/>
    <protectedRange sqref="S63:T63" name="Actividad 13_3_1"/>
    <protectedRange sqref="S49:T52" name="Actividad 11_3_1"/>
    <protectedRange sqref="S24" name="Actividad 2_3_1"/>
    <protectedRange sqref="S26:S31 R25:R29" name="Actividad 4_3_1"/>
    <protectedRange sqref="S38" name="Actividad 6_3_1"/>
    <protectedRange sqref="S32:S42" name="actividad 7_3_1"/>
    <protectedRange sqref="S32:S37" name="Actividad 5_3_1"/>
    <protectedRange sqref="S25" name="Actividad 3_3_1"/>
    <protectedRange sqref="R16:R20 S21:S23" name="Actividad 1_3_1"/>
    <protectedRange sqref="S43:S44" name="Actividad 9_3_1"/>
    <protectedRange sqref="S53:T61" name="Actividad 12_3_1"/>
    <protectedRange sqref="S65:T65" name="Actividad 14_3_1"/>
    <protectedRange sqref="S70:T72" name="Actividad 17_3_1"/>
    <protectedRange sqref="Q8 I2:I8 K2:K8 J2:J7" name="logo_2"/>
    <protectedRange sqref="A10:S10" name="nombre institucion_2"/>
  </protectedRanges>
  <autoFilter ref="A12:R68" xr:uid="{00000000-0009-0000-0000-000000000000}">
    <filterColumn colId="8">
      <filters blank="1">
        <filter val="3"/>
        <filter val="CALIFICACION FINAL"/>
        <dateGroupItem year="1900" dateTimeGrouping="year"/>
      </filters>
    </filterColumn>
  </autoFilter>
  <mergeCells count="203">
    <mergeCell ref="A17:A20"/>
    <mergeCell ref="B17:B20"/>
    <mergeCell ref="C17:C20"/>
    <mergeCell ref="D17:D20"/>
    <mergeCell ref="E17:E20"/>
    <mergeCell ref="H17:H20"/>
    <mergeCell ref="F17:F20"/>
    <mergeCell ref="M54:M58"/>
    <mergeCell ref="N54:N58"/>
    <mergeCell ref="G17:G20"/>
    <mergeCell ref="F21:F23"/>
    <mergeCell ref="L26:L29"/>
    <mergeCell ref="M44:M45"/>
    <mergeCell ref="N44:N45"/>
    <mergeCell ref="M26:M29"/>
    <mergeCell ref="N26:N29"/>
    <mergeCell ref="K46:K48"/>
    <mergeCell ref="K44:K45"/>
    <mergeCell ref="I46:I47"/>
    <mergeCell ref="J46:J47"/>
    <mergeCell ref="A44:A45"/>
    <mergeCell ref="C44:C45"/>
    <mergeCell ref="F26:F29"/>
    <mergeCell ref="F31:F38"/>
    <mergeCell ref="C12:C13"/>
    <mergeCell ref="R12:R13"/>
    <mergeCell ref="B12:B13"/>
    <mergeCell ref="A12:A13"/>
    <mergeCell ref="M12:Q12"/>
    <mergeCell ref="L12:L13"/>
    <mergeCell ref="K12:K13"/>
    <mergeCell ref="J12:J13"/>
    <mergeCell ref="I12:I13"/>
    <mergeCell ref="H12:H13"/>
    <mergeCell ref="G12:G13"/>
    <mergeCell ref="F12:F13"/>
    <mergeCell ref="E12:E13"/>
    <mergeCell ref="D12:D13"/>
    <mergeCell ref="Q8:R8"/>
    <mergeCell ref="A2:R2"/>
    <mergeCell ref="A3:R3"/>
    <mergeCell ref="A4:R4"/>
    <mergeCell ref="A5:R5"/>
    <mergeCell ref="A8:D8"/>
    <mergeCell ref="A7:R7"/>
    <mergeCell ref="A11:H11"/>
    <mergeCell ref="M9:R9"/>
    <mergeCell ref="G21:G23"/>
    <mergeCell ref="A26:A29"/>
    <mergeCell ref="I68:L68"/>
    <mergeCell ref="A49:A53"/>
    <mergeCell ref="A31:A38"/>
    <mergeCell ref="C49:C53"/>
    <mergeCell ref="A46:A48"/>
    <mergeCell ref="C46:C48"/>
    <mergeCell ref="D49:D53"/>
    <mergeCell ref="B37:B38"/>
    <mergeCell ref="D46:D48"/>
    <mergeCell ref="I31:I35"/>
    <mergeCell ref="F54:F58"/>
    <mergeCell ref="G54:G58"/>
    <mergeCell ref="H54:H58"/>
    <mergeCell ref="I54:I58"/>
    <mergeCell ref="J54:J58"/>
    <mergeCell ref="B49:B53"/>
    <mergeCell ref="E49:E53"/>
    <mergeCell ref="A54:A58"/>
    <mergeCell ref="A39:A42"/>
    <mergeCell ref="B41:B42"/>
    <mergeCell ref="E32:E35"/>
    <mergeCell ref="K39:K42"/>
    <mergeCell ref="O54:O58"/>
    <mergeCell ref="P54:P58"/>
    <mergeCell ref="A1:U1"/>
    <mergeCell ref="E37:E38"/>
    <mergeCell ref="A10:S10"/>
    <mergeCell ref="A21:A23"/>
    <mergeCell ref="J8:L8"/>
    <mergeCell ref="E8:I8"/>
    <mergeCell ref="I11:K11"/>
    <mergeCell ref="J9:L9"/>
    <mergeCell ref="C21:C23"/>
    <mergeCell ref="D21:D23"/>
    <mergeCell ref="D31:D38"/>
    <mergeCell ref="T7:W7"/>
    <mergeCell ref="V12:W12"/>
    <mergeCell ref="L11:R11"/>
    <mergeCell ref="E9:I9"/>
    <mergeCell ref="A14:R14"/>
    <mergeCell ref="R21:R23"/>
    <mergeCell ref="A9:D9"/>
    <mergeCell ref="J21:J23"/>
    <mergeCell ref="R31:R38"/>
    <mergeCell ref="B21:B23"/>
    <mergeCell ref="E21:E23"/>
    <mergeCell ref="R49:R53"/>
    <mergeCell ref="L49:L53"/>
    <mergeCell ref="M21:M23"/>
    <mergeCell ref="N21:N23"/>
    <mergeCell ref="M49:M53"/>
    <mergeCell ref="N49:N53"/>
    <mergeCell ref="O49:O53"/>
    <mergeCell ref="P49:P53"/>
    <mergeCell ref="K31:K38"/>
    <mergeCell ref="Q21:Q23"/>
    <mergeCell ref="Q49:Q53"/>
    <mergeCell ref="M46:M47"/>
    <mergeCell ref="N46:N47"/>
    <mergeCell ref="O46:O47"/>
    <mergeCell ref="P46:P47"/>
    <mergeCell ref="H21:H23"/>
    <mergeCell ref="I21:I23"/>
    <mergeCell ref="K21:K23"/>
    <mergeCell ref="L21:L23"/>
    <mergeCell ref="H26:H29"/>
    <mergeCell ref="I37:I38"/>
    <mergeCell ref="Q39:Q42"/>
    <mergeCell ref="R39:R42"/>
    <mergeCell ref="J31:J35"/>
    <mergeCell ref="R26:R29"/>
    <mergeCell ref="Q26:Q29"/>
    <mergeCell ref="N35:N37"/>
    <mergeCell ref="O35:O37"/>
    <mergeCell ref="P35:P37"/>
    <mergeCell ref="P32:P34"/>
    <mergeCell ref="O32:O34"/>
    <mergeCell ref="N32:N34"/>
    <mergeCell ref="M32:M34"/>
    <mergeCell ref="L39:L41"/>
    <mergeCell ref="M39:M41"/>
    <mergeCell ref="N39:N41"/>
    <mergeCell ref="O39:O41"/>
    <mergeCell ref="P39:P41"/>
    <mergeCell ref="M35:M37"/>
    <mergeCell ref="A61:R61"/>
    <mergeCell ref="A24:R24"/>
    <mergeCell ref="A30:R30"/>
    <mergeCell ref="F49:F53"/>
    <mergeCell ref="G49:G53"/>
    <mergeCell ref="H49:H53"/>
    <mergeCell ref="I49:I53"/>
    <mergeCell ref="J49:J53"/>
    <mergeCell ref="K49:K53"/>
    <mergeCell ref="E54:E58"/>
    <mergeCell ref="C41:C42"/>
    <mergeCell ref="B54:B58"/>
    <mergeCell ref="C54:C58"/>
    <mergeCell ref="D54:D58"/>
    <mergeCell ref="K54:K58"/>
    <mergeCell ref="L54:L58"/>
    <mergeCell ref="B32:B35"/>
    <mergeCell ref="Q54:Q58"/>
    <mergeCell ref="L46:L47"/>
    <mergeCell ref="G31:G38"/>
    <mergeCell ref="H31:H38"/>
    <mergeCell ref="G39:G42"/>
    <mergeCell ref="H39:H42"/>
    <mergeCell ref="R54:R58"/>
    <mergeCell ref="B26:B29"/>
    <mergeCell ref="D44:D45"/>
    <mergeCell ref="E44:E45"/>
    <mergeCell ref="B44:B45"/>
    <mergeCell ref="K26:K29"/>
    <mergeCell ref="E26:E29"/>
    <mergeCell ref="G26:G29"/>
    <mergeCell ref="C26:C29"/>
    <mergeCell ref="D26:D29"/>
    <mergeCell ref="D39:D42"/>
    <mergeCell ref="C31:C38"/>
    <mergeCell ref="E39:E42"/>
    <mergeCell ref="Q17:Q20"/>
    <mergeCell ref="Q46:Q48"/>
    <mergeCell ref="R46:R48"/>
    <mergeCell ref="R17:R20"/>
    <mergeCell ref="F39:F42"/>
    <mergeCell ref="I39:I42"/>
    <mergeCell ref="J41:J42"/>
    <mergeCell ref="J39:J40"/>
    <mergeCell ref="J37:J38"/>
    <mergeCell ref="O21:O23"/>
    <mergeCell ref="P21:P23"/>
    <mergeCell ref="Q31:Q38"/>
    <mergeCell ref="Q44:Q45"/>
    <mergeCell ref="G46:G47"/>
    <mergeCell ref="H46:H47"/>
    <mergeCell ref="K17:K20"/>
    <mergeCell ref="F46:F47"/>
    <mergeCell ref="O44:O45"/>
    <mergeCell ref="P44:P45"/>
    <mergeCell ref="O26:O29"/>
    <mergeCell ref="P26:P29"/>
    <mergeCell ref="L19:L20"/>
    <mergeCell ref="L35:L37"/>
    <mergeCell ref="L32:L34"/>
    <mergeCell ref="L17:L18"/>
    <mergeCell ref="M19:M20"/>
    <mergeCell ref="M17:M18"/>
    <mergeCell ref="N17:N18"/>
    <mergeCell ref="O17:O18"/>
    <mergeCell ref="P17:P18"/>
    <mergeCell ref="P19:P20"/>
    <mergeCell ref="O19:O20"/>
    <mergeCell ref="N19:N20"/>
  </mergeCells>
  <conditionalFormatting sqref="L25:Q25 Q26">
    <cfRule type="expression" dxfId="41" priority="116" stopIfTrue="1">
      <formula>L25="NC"</formula>
    </cfRule>
    <cfRule type="expression" dxfId="40" priority="117" stopIfTrue="1">
      <formula>L25="PE"</formula>
    </cfRule>
    <cfRule type="expression" dxfId="39" priority="118" stopIfTrue="1">
      <formula>L25="PA"</formula>
    </cfRule>
    <cfRule type="expression" dxfId="38" priority="119" stopIfTrue="1">
      <formula>L25="C"</formula>
    </cfRule>
  </conditionalFormatting>
  <conditionalFormatting sqref="L26:P26">
    <cfRule type="expression" dxfId="37" priority="108" stopIfTrue="1">
      <formula>L26="NC"</formula>
    </cfRule>
    <cfRule type="expression" dxfId="36" priority="109" stopIfTrue="1">
      <formula>L26="PE"</formula>
    </cfRule>
    <cfRule type="expression" dxfId="35" priority="110" stopIfTrue="1">
      <formula>L26="PA"</formula>
    </cfRule>
    <cfRule type="expression" dxfId="34" priority="111" stopIfTrue="1">
      <formula>L26="C"</formula>
    </cfRule>
  </conditionalFormatting>
  <conditionalFormatting sqref="I1 I6">
    <cfRule type="containsText" dxfId="33" priority="44" operator="containsText" text="Sin empezar">
      <formula>NOT(ISERROR(SEARCH("Sin empezar",I1)))</formula>
    </cfRule>
    <cfRule type="containsText" dxfId="32" priority="45" stopIfTrue="1" operator="containsText" text="En progreso">
      <formula>NOT(ISERROR(SEARCH("En progreso",I1)))</formula>
    </cfRule>
    <cfRule type="containsText" dxfId="31" priority="46" stopIfTrue="1" operator="containsText" text="Completado">
      <formula>NOT(ISERROR(SEARCH("Completado",I1)))</formula>
    </cfRule>
    <cfRule type="iconSet" priority="47">
      <iconSet iconSet="3Symbols2">
        <cfvo type="percent" val="0"/>
        <cfvo type="percent" val="33"/>
        <cfvo type="percent" val="67"/>
      </iconSet>
    </cfRule>
  </conditionalFormatting>
  <conditionalFormatting sqref="L59:P60 L21:P21 L31:P31 L39:P39 L49:Q49 L54:P54 L46:P46 L45 L43:P44 L48 L25:P26 L62:P67 L15:P17">
    <cfRule type="containsText" dxfId="30" priority="43" operator="containsText" text="Cumplido">
      <formula>NOT(ISERROR(SEARCH("Cumplido",L15)))</formula>
    </cfRule>
  </conditionalFormatting>
  <conditionalFormatting sqref="L59:P60 L21:P21 L31:P31 L39:P39 L49:Q49 L54:P54 L46:P46 L45 L43:P44 L48 L25:P26 L62:P67 L15:P17">
    <cfRule type="containsText" dxfId="29" priority="39" operator="containsText" text="N/A">
      <formula>NOT(ISERROR(SEARCH("N/A",L15)))</formula>
    </cfRule>
    <cfRule type="containsText" dxfId="28" priority="40" operator="containsText" text="No Cumplido">
      <formula>NOT(ISERROR(SEARCH("No Cumplido",L15)))</formula>
    </cfRule>
    <cfRule type="containsText" dxfId="27" priority="41" operator="containsText" text="Pendiente">
      <formula>NOT(ISERROR(SEARCH("Pendiente",L15)))</formula>
    </cfRule>
    <cfRule type="containsText" dxfId="26" priority="42" operator="containsText" text="Parcial">
      <formula>NOT(ISERROR(SEARCH("Parcial",L15)))</formula>
    </cfRule>
  </conditionalFormatting>
  <conditionalFormatting sqref="L15:P16">
    <cfRule type="expression" dxfId="25" priority="180" stopIfTrue="1">
      <formula>L15:L23="NC"</formula>
    </cfRule>
    <cfRule type="expression" dxfId="24" priority="181" stopIfTrue="1">
      <formula>L15:L23="PE"</formula>
    </cfRule>
    <cfRule type="expression" dxfId="23" priority="182" stopIfTrue="1">
      <formula>L15:L23="PA"</formula>
    </cfRule>
    <cfRule type="expression" dxfId="22" priority="183" stopIfTrue="1">
      <formula>L15:L23="C"</formula>
    </cfRule>
  </conditionalFormatting>
  <conditionalFormatting sqref="Q46">
    <cfRule type="containsText" dxfId="21" priority="28" operator="containsText" text="Cumplido">
      <formula>NOT(ISERROR(SEARCH("Cumplido",Q46)))</formula>
    </cfRule>
  </conditionalFormatting>
  <conditionalFormatting sqref="Q46">
    <cfRule type="containsText" dxfId="20" priority="24" operator="containsText" text="N/A">
      <formula>NOT(ISERROR(SEARCH("N/A",Q46)))</formula>
    </cfRule>
    <cfRule type="containsText" dxfId="19" priority="25" operator="containsText" text="No Cumplido">
      <formula>NOT(ISERROR(SEARCH("No Cumplido",Q46)))</formula>
    </cfRule>
    <cfRule type="containsText" dxfId="18" priority="26" operator="containsText" text="Pendiente">
      <formula>NOT(ISERROR(SEARCH("Pendiente",Q46)))</formula>
    </cfRule>
    <cfRule type="containsText" dxfId="17" priority="27" operator="containsText" text="Parcial">
      <formula>NOT(ISERROR(SEARCH("Parcial",Q46)))</formula>
    </cfRule>
  </conditionalFormatting>
  <conditionalFormatting sqref="R46">
    <cfRule type="containsText" dxfId="16" priority="23" operator="containsText" text="Cumplido">
      <formula>NOT(ISERROR(SEARCH("Cumplido",R46)))</formula>
    </cfRule>
  </conditionalFormatting>
  <conditionalFormatting sqref="R46">
    <cfRule type="containsText" dxfId="15" priority="19" operator="containsText" text="N/A">
      <formula>NOT(ISERROR(SEARCH("N/A",R46)))</formula>
    </cfRule>
    <cfRule type="containsText" dxfId="14" priority="20" operator="containsText" text="No Cumplido">
      <formula>NOT(ISERROR(SEARCH("No Cumplido",R46)))</formula>
    </cfRule>
    <cfRule type="containsText" dxfId="13" priority="21" operator="containsText" text="Pendiente">
      <formula>NOT(ISERROR(SEARCH("Pendiente",R46)))</formula>
    </cfRule>
    <cfRule type="containsText" dxfId="12" priority="22" operator="containsText" text="Parcial">
      <formula>NOT(ISERROR(SEARCH("Parcial",R46)))</formula>
    </cfRule>
  </conditionalFormatting>
  <conditionalFormatting sqref="L17:P17">
    <cfRule type="expression" dxfId="11" priority="206" stopIfTrue="1">
      <formula>L17:L26="NC"</formula>
    </cfRule>
    <cfRule type="expression" dxfId="10" priority="207" stopIfTrue="1">
      <formula>L17:L26="PE"</formula>
    </cfRule>
    <cfRule type="expression" dxfId="9" priority="208" stopIfTrue="1">
      <formula>L17:L26="PA"</formula>
    </cfRule>
    <cfRule type="expression" dxfId="8" priority="209" stopIfTrue="1">
      <formula>L17:L26="C"</formula>
    </cfRule>
  </conditionalFormatting>
  <conditionalFormatting sqref="Q16">
    <cfRule type="expression" dxfId="7" priority="5" stopIfTrue="1">
      <formula>Q16="NC"</formula>
    </cfRule>
    <cfRule type="expression" dxfId="6" priority="6" stopIfTrue="1">
      <formula>Q16="PE"</formula>
    </cfRule>
    <cfRule type="expression" dxfId="5" priority="7" stopIfTrue="1">
      <formula>Q16="PA"</formula>
    </cfRule>
    <cfRule type="expression" dxfId="4" priority="8" stopIfTrue="1">
      <formula>Q16="C"</formula>
    </cfRule>
  </conditionalFormatting>
  <conditionalFormatting sqref="Q15">
    <cfRule type="expression" dxfId="3" priority="1" stopIfTrue="1">
      <formula>Q15="NC"</formula>
    </cfRule>
    <cfRule type="expression" dxfId="2" priority="2" stopIfTrue="1">
      <formula>Q15="PE"</formula>
    </cfRule>
    <cfRule type="expression" dxfId="1" priority="3" stopIfTrue="1">
      <formula>Q15="PA"</formula>
    </cfRule>
    <cfRule type="expression" dxfId="0" priority="4" stopIfTrue="1">
      <formula>Q15="C"</formula>
    </cfRule>
  </conditionalFormatting>
  <dataValidations count="44">
    <dataValidation type="whole" operator="lessThanOrEqual" allowBlank="1" showInputMessage="1" showErrorMessage="1" sqref="Q64" xr:uid="{00000000-0002-0000-0000-000000000000}">
      <formula1>2</formula1>
    </dataValidation>
    <dataValidation type="whole" operator="lessThanOrEqual" allowBlank="1" showInputMessage="1" showErrorMessage="1" sqref="Q63 Q54:Q58 Q66:Q67 Q44:Q45" xr:uid="{00000000-0002-0000-0000-000001000000}">
      <formula1>4</formula1>
    </dataValidation>
    <dataValidation type="whole" operator="lessThanOrEqual" allowBlank="1" showInputMessage="1" showErrorMessage="1" sqref="Q59:Q60" xr:uid="{00000000-0002-0000-0000-000002000000}">
      <formula1>3</formula1>
    </dataValidation>
    <dataValidation type="whole" operator="lessThanOrEqual" allowBlank="1" showInputMessage="1" showErrorMessage="1" sqref="Q43" xr:uid="{00000000-0002-0000-0000-000003000000}">
      <formula1>5</formula1>
    </dataValidation>
    <dataValidation type="list" allowBlank="1" showInputMessage="1" showErrorMessage="1" sqref="S24:S44" xr:uid="{00000000-0002-0000-0000-000004000000}">
      <formula1>#REF!</formula1>
    </dataValidation>
    <dataValidation type="decimal" showInputMessage="1" showErrorMessage="1" sqref="E15 E17:E20 E26:E29 E32:E39 E44 E47:E58 E66" xr:uid="{00000000-0002-0000-0000-000005000000}">
      <formula1>4</formula1>
      <formula2>4</formula2>
    </dataValidation>
    <dataValidation type="decimal" showInputMessage="1" showErrorMessage="1" sqref="E16 E31 E62" xr:uid="{00000000-0002-0000-0000-000006000000}">
      <formula1>12</formula1>
      <formula2>12</formula2>
    </dataValidation>
    <dataValidation type="custom" allowBlank="1" showInputMessage="1" showErrorMessage="1" sqref="C31:C38 B32:B38 B16:B23 B25:C29 C15:C16 C21:C23" xr:uid="{00000000-0002-0000-0000-000007000000}">
      <formula1>B15</formula1>
    </dataValidation>
    <dataValidation type="decimal" showInputMessage="1" showErrorMessage="1" sqref="E43" xr:uid="{00000000-0002-0000-0000-000008000000}">
      <formula1>5</formula1>
      <formula2>5</formula2>
    </dataValidation>
    <dataValidation type="custom" showInputMessage="1" showErrorMessage="1" sqref="B31 B15 I46" xr:uid="{00000000-0002-0000-0000-000009000000}">
      <formula1>B15</formula1>
    </dataValidation>
    <dataValidation type="decimal" showInputMessage="1" showErrorMessage="1" sqref="E65" xr:uid="{00000000-0002-0000-0000-00000A000000}">
      <formula1>1</formula1>
      <formula2>1</formula2>
    </dataValidation>
    <dataValidation type="whole" operator="lessThanOrEqual" allowBlank="1" showInputMessage="1" showErrorMessage="1" sqref="Q62" xr:uid="{00000000-0002-0000-0000-00000B000000}">
      <formula1>12</formula1>
    </dataValidation>
    <dataValidation type="whole" operator="lessThanOrEqual" allowBlank="1" showInputMessage="1" showErrorMessage="1" sqref="Q65" xr:uid="{00000000-0002-0000-0000-00000C000000}">
      <formula1>1</formula1>
    </dataValidation>
    <dataValidation type="custom" showInputMessage="1" showErrorMessage="1" sqref="B43:B44 B46:B60" xr:uid="{00000000-0002-0000-0000-00000D000000}">
      <formula1>"SUMA(B43:B59)"</formula1>
    </dataValidation>
    <dataValidation type="custom" allowBlank="1" showInputMessage="1" showErrorMessage="1" sqref="B62:B67" xr:uid="{00000000-0002-0000-0000-00000E000000}">
      <formula1>"SUMA(B61:B66)"</formula1>
    </dataValidation>
    <dataValidation type="custom" showInputMessage="1" showErrorMessage="1" sqref="D46:D60 D25:D29 D62:D67 D31:D44 D15:D16 D21:D23" xr:uid="{00000000-0002-0000-0000-00000F000000}">
      <formula1>"SUMA(D15:D23;D25:D29;D31:D59;D61:D66)"</formula1>
    </dataValidation>
    <dataValidation type="decimal" allowBlank="1" showInputMessage="1" showErrorMessage="1" sqref="E67" xr:uid="{00000000-0002-0000-0000-000010000000}">
      <formula1>0</formula1>
      <formula2>0</formula2>
    </dataValidation>
    <dataValidation type="decimal" showInputMessage="1" showErrorMessage="1" sqref="E46" xr:uid="{00000000-0002-0000-0000-000011000000}">
      <formula1>8</formula1>
      <formula2>8</formula2>
    </dataValidation>
    <dataValidation type="decimal" allowBlank="1" showInputMessage="1" showErrorMessage="1" sqref="E21:E23 E25 E59:E60" xr:uid="{00000000-0002-0000-0000-000012000000}">
      <formula1>3</formula1>
      <formula2>3</formula2>
    </dataValidation>
    <dataValidation type="custom" showInputMessage="1" showErrorMessage="1" sqref="B39:B41" xr:uid="{00000000-0002-0000-0000-000013000000}">
      <formula1>SUM(B39:B42)</formula1>
    </dataValidation>
    <dataValidation type="custom" showInputMessage="1" showErrorMessage="1" sqref="C39:C40" xr:uid="{00000000-0002-0000-0000-000014000000}">
      <formula1>SUM(C39:D42)</formula1>
    </dataValidation>
    <dataValidation type="custom" showInputMessage="1" showErrorMessage="1" sqref="B42" xr:uid="{00000000-0002-0000-0000-000015000000}">
      <formula1>SUM(B42:B46)</formula1>
    </dataValidation>
    <dataValidation type="custom" showInputMessage="1" showErrorMessage="1" sqref="C43:C44" xr:uid="{00000000-0002-0000-0000-000016000000}">
      <formula1>SUM(C25:C41,C43:C49)</formula1>
    </dataValidation>
    <dataValidation type="custom" showInputMessage="1" showErrorMessage="1" sqref="C46:C47" xr:uid="{00000000-0002-0000-0000-000017000000}">
      <formula1>SUM(C27:C43,C46:C51)</formula1>
    </dataValidation>
    <dataValidation type="custom" showInputMessage="1" showErrorMessage="1" sqref="C48:C60 C62:C63" xr:uid="{00000000-0002-0000-0000-000018000000}">
      <formula1>SUM(C29:C46,C48:C53)</formula1>
    </dataValidation>
    <dataValidation type="custom" showInputMessage="1" showErrorMessage="1" sqref="C64:C67" xr:uid="{00000000-0002-0000-0000-000019000000}">
      <formula1>SUM(C46:C62,C64:C69)</formula1>
    </dataValidation>
    <dataValidation type="custom" showInputMessage="1" showErrorMessage="1" sqref="C41:C42" xr:uid="{00000000-0002-0000-0000-00001A000000}">
      <formula1>SUM(C41:D45)</formula1>
    </dataValidation>
    <dataValidation type="decimal" allowBlank="1" showInputMessage="1" showErrorMessage="1" sqref="Q15 Q17:Q20 Q26:Q29 Q39:Q42 Q49:Q53" xr:uid="{00000000-0002-0000-0000-00001B000000}">
      <formula1>0</formula1>
      <formula2>4</formula2>
    </dataValidation>
    <dataValidation type="decimal" allowBlank="1" showInputMessage="1" showErrorMessage="1" sqref="Q16 Q31:Q38" xr:uid="{00000000-0002-0000-0000-00001C000000}">
      <formula1>0</formula1>
      <formula2>12</formula2>
    </dataValidation>
    <dataValidation type="decimal" allowBlank="1" showInputMessage="1" showErrorMessage="1" sqref="Q21:Q23 Q25" xr:uid="{00000000-0002-0000-0000-00001D000000}">
      <formula1>0</formula1>
      <formula2>3</formula2>
    </dataValidation>
    <dataValidation type="whole" allowBlank="1" showInputMessage="1" showErrorMessage="1" sqref="Q46:Q48" xr:uid="{00000000-0002-0000-0000-00001E000000}">
      <formula1>0</formula1>
      <formula2>8</formula2>
    </dataValidation>
    <dataValidation type="decimal" showInputMessage="1" showErrorMessage="1" sqref="E63" xr:uid="{00000000-0002-0000-0000-00001F000000}">
      <formula1>6</formula1>
      <formula2>6</formula2>
    </dataValidation>
    <dataValidation type="custom" allowBlank="1" showInputMessage="1" showErrorMessage="1" sqref="E64:G64 H25 F44:H44 H54:H60 H63:H64" xr:uid="{00000000-0002-0000-0000-000020000000}">
      <formula1>"N/A"</formula1>
    </dataValidation>
    <dataValidation type="custom" allowBlank="1" showInputMessage="1" showErrorMessage="1" sqref="F15:F16" xr:uid="{00000000-0002-0000-0000-000021000000}">
      <formula1>"T1"</formula1>
    </dataValidation>
    <dataValidation type="custom" allowBlank="1" showInputMessage="1" showErrorMessage="1" sqref="F17:F20 F26:F29 F48 F31:F42 F62" xr:uid="{00000000-0002-0000-0000-000022000000}">
      <formula1>"T1/T2/T3/T4"</formula1>
    </dataValidation>
    <dataValidation type="custom" allowBlank="1" showInputMessage="1" showErrorMessage="1" sqref="F21:F23 F45:F47 F49:F53" xr:uid="{00000000-0002-0000-0000-000023000000}">
      <formula1>"T2"</formula1>
    </dataValidation>
    <dataValidation type="custom" allowBlank="1" showInputMessage="1" showErrorMessage="1" sqref="F63 F65" xr:uid="{00000000-0002-0000-0000-000024000000}">
      <formula1>"T3"</formula1>
    </dataValidation>
    <dataValidation type="custom" allowBlank="1" showInputMessage="1" showErrorMessage="1" sqref="F25 F43 F54:F60 F66" xr:uid="{00000000-0002-0000-0000-000025000000}">
      <formula1>"T4"</formula1>
    </dataValidation>
    <dataValidation type="whole" operator="equal" allowBlank="1" showInputMessage="1" showErrorMessage="1" sqref="G15:G16 G21:G23 G25 G43 G45:G47 G49:G60 G63 G65:G66" xr:uid="{00000000-0002-0000-0000-000026000000}">
      <formula1>1</formula1>
    </dataValidation>
    <dataValidation type="whole" operator="equal" allowBlank="1" showInputMessage="1" showErrorMessage="1" sqref="G17:G20 G31:G42 G48 G26:H29" xr:uid="{00000000-0002-0000-0000-000027000000}">
      <formula1>4</formula1>
    </dataValidation>
    <dataValidation type="whole" operator="equal" allowBlank="1" showInputMessage="1" showErrorMessage="1" sqref="G62" xr:uid="{00000000-0002-0000-0000-000028000000}">
      <formula1>12</formula1>
    </dataValidation>
    <dataValidation type="whole" operator="equal" allowBlank="1" showInputMessage="1" showErrorMessage="1" sqref="H39:H43 H65" xr:uid="{00000000-0002-0000-0000-000029000000}">
      <formula1>3</formula1>
    </dataValidation>
    <dataValidation type="whole" operator="equal" allowBlank="1" showInputMessage="1" showErrorMessage="1" sqref="H62 H66" xr:uid="{00000000-0002-0000-0000-00002A000000}">
      <formula1>7</formula1>
    </dataValidation>
    <dataValidation type="whole" operator="equal" allowBlank="1" showInputMessage="1" showErrorMessage="1" sqref="H15:H23 H31:H38 H45:H53" xr:uid="{00000000-0002-0000-0000-00002B000000}">
      <formula1>39</formula1>
    </dataValidation>
  </dataValidations>
  <printOptions horizontalCentered="1" verticalCentered="1"/>
  <pageMargins left="0.23622047244094491" right="0.23622047244094491" top="0.74803149606299213" bottom="0.74803149606299213" header="0.31496062992125984" footer="0.31496062992125984"/>
  <pageSetup scale="38" fitToHeight="0" orientation="landscape" r:id="rId1"/>
  <rowBreaks count="1" manualBreakCount="1">
    <brk id="62" max="2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2C000000}">
          <x14:formula1>
            <xm:f>Hoja1!$B$2:$B$6</xm:f>
          </x14:formula1>
          <xm:sqref>L59:L60 L54 L31 L39 L15:L17 L62:L67 L25:L26 L21 L43:L46 L48:L49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17"/>
  <sheetViews>
    <sheetView workbookViewId="0">
      <selection activeCell="B2" sqref="B2:E10"/>
    </sheetView>
  </sheetViews>
  <sheetFormatPr baseColWidth="10" defaultColWidth="11.42578125" defaultRowHeight="15"/>
  <cols>
    <col min="2" max="2" width="15.85546875" customWidth="1"/>
    <col min="3" max="3" width="23.42578125" customWidth="1"/>
    <col min="4" max="4" width="18.42578125" style="66" customWidth="1"/>
    <col min="5" max="5" width="18.42578125" style="65" customWidth="1"/>
    <col min="7" max="7" width="0" hidden="1" customWidth="1"/>
    <col min="8" max="13" width="11.42578125" hidden="1" customWidth="1"/>
    <col min="14" max="14" width="0" hidden="1" customWidth="1"/>
  </cols>
  <sheetData>
    <row r="1" spans="1:13">
      <c r="A1" s="227"/>
      <c r="B1" s="237"/>
      <c r="C1" s="242"/>
      <c r="E1" s="240"/>
    </row>
    <row r="2" spans="1:13" ht="21">
      <c r="A2" s="228"/>
      <c r="B2" s="515" t="s">
        <v>38</v>
      </c>
      <c r="C2" s="516"/>
      <c r="D2" s="516"/>
      <c r="E2" s="516"/>
      <c r="F2" s="238"/>
    </row>
    <row r="3" spans="1:13" ht="15.75" thickBot="1">
      <c r="A3" s="228"/>
      <c r="B3" s="230"/>
      <c r="D3" s="241"/>
      <c r="E3" s="239"/>
      <c r="F3" s="228"/>
    </row>
    <row r="4" spans="1:13" ht="31.5" customHeight="1" thickBot="1">
      <c r="A4" s="231"/>
      <c r="B4" s="517" t="s">
        <v>118</v>
      </c>
      <c r="C4" s="518"/>
      <c r="D4" s="519" t="s">
        <v>117</v>
      </c>
      <c r="E4" s="520"/>
      <c r="F4" s="236"/>
      <c r="H4" s="87" t="s">
        <v>4</v>
      </c>
      <c r="I4" s="87" t="s">
        <v>5</v>
      </c>
      <c r="J4" s="87" t="s">
        <v>27</v>
      </c>
      <c r="K4" s="87" t="s">
        <v>7</v>
      </c>
      <c r="L4" s="87" t="s">
        <v>26</v>
      </c>
      <c r="M4" s="88"/>
    </row>
    <row r="5" spans="1:13" ht="24.95" customHeight="1">
      <c r="A5" s="231"/>
      <c r="B5" s="84" t="s">
        <v>29</v>
      </c>
      <c r="C5" s="243">
        <f>SUM('Evaluación PT 2019'!M15:M23,'Evaluación PT 2019'!M25:M29,'Evaluación PT 2019'!M31:M60,'Evaluación PT 2019'!M62:M67)</f>
        <v>21.5</v>
      </c>
      <c r="D5" s="72" t="s">
        <v>119</v>
      </c>
      <c r="E5" s="89">
        <f>H9/M9</f>
        <v>0.22222222222222221</v>
      </c>
      <c r="F5" s="511"/>
      <c r="G5" s="512"/>
      <c r="H5" s="71">
        <f>COUNTIF('Evaluación PT 2019'!L15:L23,"CUMPLIDO")</f>
        <v>3</v>
      </c>
      <c r="I5" s="71">
        <f>COUNTIF('Evaluación PT 2019'!L15:L23,"PARCIAL")</f>
        <v>2</v>
      </c>
      <c r="J5" s="71">
        <f>COUNTIF('Evaluación PT 2019'!L15:L23,"PENDIENTE")</f>
        <v>0</v>
      </c>
      <c r="K5" s="71">
        <f>COUNTIF('Evaluación PT 2019'!L15:L23,"NO CUMPLIDO")</f>
        <v>0</v>
      </c>
      <c r="L5" s="71">
        <f>COUNTIF('Evaluación PT 2019'!L15:L23,"N/A")</f>
        <v>0</v>
      </c>
    </row>
    <row r="6" spans="1:13" ht="24.95" customHeight="1">
      <c r="B6" s="85" t="s">
        <v>30</v>
      </c>
      <c r="C6" s="79">
        <f>SUM('Evaluación PT 2019'!N15:N23,'Evaluación PT 2019'!N25:N29,'Evaluación PT 2019'!N31:N60,'Evaluación PT 2019'!N62:N67)</f>
        <v>21</v>
      </c>
      <c r="D6" s="73" t="s">
        <v>120</v>
      </c>
      <c r="E6" s="77">
        <f>I9/M9</f>
        <v>0.37037037037037035</v>
      </c>
      <c r="F6" s="511"/>
      <c r="G6" s="512"/>
      <c r="H6" s="71">
        <f>COUNTIF('Evaluación PT 2019'!L25:L29,"CUMPLIDO")</f>
        <v>0</v>
      </c>
      <c r="I6" s="71">
        <f>COUNTIF('Evaluación PT 2019'!L25:L29,"PARCIAL")</f>
        <v>1</v>
      </c>
      <c r="J6" s="71">
        <f>COUNTIF('Evaluación PT 2019'!L25:L29,"PENDIENTE")</f>
        <v>1</v>
      </c>
      <c r="K6" s="71">
        <f>COUNTIF('Evaluación PT 2019'!L25:L29,"NO CUMPLIDO")</f>
        <v>0</v>
      </c>
      <c r="L6" s="71">
        <f>COUNTIF('Evaluación PT 2019'!L25:L29,"N/A")</f>
        <v>0</v>
      </c>
    </row>
    <row r="7" spans="1:13" ht="24.95" customHeight="1">
      <c r="A7" s="229"/>
      <c r="B7" s="85" t="s">
        <v>31</v>
      </c>
      <c r="C7" s="78">
        <f>SUM('Evaluación PT 2019'!O15:O23,'Evaluación PT 2019'!O25:O29,'Evaluación PT 2019'!O31:O60,'Evaluación PT 2019'!O62:O67)</f>
        <v>12</v>
      </c>
      <c r="D7" s="74" t="s">
        <v>121</v>
      </c>
      <c r="E7" s="77">
        <f>J9/M9</f>
        <v>0.25925925925925924</v>
      </c>
      <c r="F7" s="511"/>
      <c r="G7" s="512"/>
      <c r="H7" s="71">
        <f>COUNTIF('Evaluación PT 2019'!L31:L60,"CUMPLIDO")</f>
        <v>3</v>
      </c>
      <c r="I7" s="71">
        <f>COUNTIF('Evaluación PT 2019'!L31:L60,"PARCIAL")</f>
        <v>5</v>
      </c>
      <c r="J7" s="71">
        <f>COUNTIF('Evaluación PT 2019'!L31:L60,"PENDIENTE")</f>
        <v>4</v>
      </c>
      <c r="K7" s="71">
        <f>COUNTIF('Evaluación PT 2019'!L31:L60,"NO CUMPLIDO")</f>
        <v>1</v>
      </c>
      <c r="L7" s="71">
        <f>COUNTIF('Evaluación PT 2019'!L31:L60,"N/A")</f>
        <v>2</v>
      </c>
    </row>
    <row r="8" spans="1:13" ht="24.95" customHeight="1">
      <c r="A8" s="231"/>
      <c r="B8" s="85" t="s">
        <v>32</v>
      </c>
      <c r="C8" s="78">
        <f>SUM('Evaluación PT 2019'!P15:P23,'Evaluación PT 2019'!P25:P29,'Evaluación PT 2019'!P31:P60,'Evaluación PT 2019'!P62:P67)</f>
        <v>0</v>
      </c>
      <c r="D8" s="75" t="s">
        <v>122</v>
      </c>
      <c r="E8" s="77">
        <f>K9/M9</f>
        <v>3.7037037037037035E-2</v>
      </c>
      <c r="F8" s="513"/>
      <c r="G8" s="514"/>
      <c r="H8" s="71">
        <f>COUNTIF('Evaluación PT 2019'!L62:L67,"CUMPLIDO")</f>
        <v>0</v>
      </c>
      <c r="I8" s="71">
        <f>COUNTIF('Evaluación PT 2019'!L62:L67,"PARCIAL")</f>
        <v>2</v>
      </c>
      <c r="J8" s="71">
        <f>COUNTIF('Evaluación PT 2019'!L62:L67,"PENDIENTE")</f>
        <v>2</v>
      </c>
      <c r="K8" s="71">
        <f>COUNTIF('Evaluación PT 2019'!L62:L67,"NO CUMPLIDO")</f>
        <v>0</v>
      </c>
      <c r="L8" s="71">
        <f>COUNTIF('Evaluación PT 2019'!L62:L67,"N/A")</f>
        <v>1</v>
      </c>
    </row>
    <row r="9" spans="1:13" ht="24.95" customHeight="1" thickBot="1">
      <c r="B9" s="86" t="s">
        <v>116</v>
      </c>
      <c r="C9" s="83"/>
      <c r="D9" s="76" t="s">
        <v>26</v>
      </c>
      <c r="E9" s="77">
        <f>L9/M9</f>
        <v>0.1111111111111111</v>
      </c>
      <c r="H9" s="87">
        <f>SUM(H5:H8)</f>
        <v>6</v>
      </c>
      <c r="I9" s="87">
        <f>SUM(I5:I8)</f>
        <v>10</v>
      </c>
      <c r="J9" s="87">
        <f>SUM(J5:J8)</f>
        <v>7</v>
      </c>
      <c r="K9" s="87">
        <f>SUM(K5:K8)</f>
        <v>1</v>
      </c>
      <c r="L9" s="87">
        <f>SUM(L5:L8)</f>
        <v>3</v>
      </c>
      <c r="M9" s="87">
        <f>SUM(H9:L9)</f>
        <v>27</v>
      </c>
    </row>
    <row r="10" spans="1:13" ht="33.75" customHeight="1" thickBot="1">
      <c r="A10" s="229"/>
      <c r="B10" s="69" t="s">
        <v>125</v>
      </c>
      <c r="C10" s="80">
        <f>(C5+C6+C7+C8)-C9</f>
        <v>54.5</v>
      </c>
      <c r="D10" s="81" t="s">
        <v>124</v>
      </c>
      <c r="E10" s="82">
        <f>E5+E6+E7+E8+E9</f>
        <v>1</v>
      </c>
      <c r="F10" s="236"/>
    </row>
    <row r="11" spans="1:13">
      <c r="A11" s="228"/>
      <c r="B11" s="232"/>
      <c r="C11" s="232"/>
      <c r="D11" s="233"/>
      <c r="E11" s="234"/>
      <c r="F11" s="235"/>
    </row>
    <row r="13" spans="1:13">
      <c r="D13" s="68"/>
      <c r="E13" s="68"/>
    </row>
    <row r="16" spans="1:13">
      <c r="D16"/>
      <c r="E16"/>
    </row>
    <row r="17" spans="4:5">
      <c r="D17"/>
      <c r="E17"/>
    </row>
    <row r="18" spans="4:5">
      <c r="D18"/>
      <c r="E18"/>
    </row>
    <row r="19" spans="4:5">
      <c r="D19"/>
      <c r="E19"/>
    </row>
    <row r="26" spans="4:5">
      <c r="D26" s="67"/>
    </row>
    <row r="27" spans="4:5">
      <c r="D27" s="67"/>
    </row>
    <row r="33" spans="4:5">
      <c r="D33" s="67"/>
    </row>
    <row r="36" spans="4:5">
      <c r="D36" s="67"/>
      <c r="E36" s="67"/>
    </row>
    <row r="39" spans="4:5">
      <c r="D39" s="67"/>
      <c r="E39" s="67"/>
    </row>
    <row r="46" spans="4:5">
      <c r="D46" s="67"/>
    </row>
    <row r="50" spans="4:4">
      <c r="D50" s="67"/>
    </row>
    <row r="57" spans="4:4">
      <c r="D57" s="67"/>
    </row>
    <row r="63" spans="4:4">
      <c r="D63" s="67"/>
    </row>
    <row r="66" spans="4:4">
      <c r="D66" s="67"/>
    </row>
    <row r="68" spans="4:4">
      <c r="D68" s="67"/>
    </row>
    <row r="92" spans="4:4">
      <c r="D92" s="67"/>
    </row>
    <row r="94" spans="4:4">
      <c r="D94" s="67"/>
    </row>
    <row r="101" spans="4:5">
      <c r="D101" s="67"/>
      <c r="E101" s="67"/>
    </row>
    <row r="115" spans="4:5">
      <c r="D115" s="67"/>
      <c r="E115" s="67"/>
    </row>
    <row r="146" spans="4:4">
      <c r="D146" s="67"/>
    </row>
    <row r="157" spans="4:4">
      <c r="D157" s="67"/>
    </row>
    <row r="178" spans="4:5">
      <c r="D178" s="67"/>
    </row>
    <row r="180" spans="4:5">
      <c r="D180" s="67"/>
    </row>
    <row r="184" spans="4:5">
      <c r="E184" s="66"/>
    </row>
    <row r="185" spans="4:5">
      <c r="D185" s="67"/>
    </row>
    <row r="194" spans="4:4">
      <c r="D194" s="67"/>
    </row>
    <row r="195" spans="4:4">
      <c r="D195" s="67"/>
    </row>
    <row r="198" spans="4:4">
      <c r="D198" s="67"/>
    </row>
    <row r="201" spans="4:4">
      <c r="D201" s="67"/>
    </row>
    <row r="215" spans="4:5">
      <c r="D215" s="67"/>
      <c r="E215" s="67"/>
    </row>
    <row r="217" spans="4:5">
      <c r="D217" s="67"/>
      <c r="E217" s="67"/>
    </row>
  </sheetData>
  <sheetProtection algorithmName="SHA-512" hashValue="Wxg1aJ0hdeK5pGwcTh8Jt1sOwLG0MaijcM8xtdWq8iLVAnnXfdKUydqPqLJkuz6XwiQYCGZHx8rFYnmc4JqzUA==" saltValue="5GNZnPLBG3T2a5p4QMyisw==" spinCount="100000" sheet="1" objects="1" scenarios="1" selectLockedCells="1" selectUnlockedCells="1"/>
  <mergeCells count="7">
    <mergeCell ref="F7:G7"/>
    <mergeCell ref="F8:G8"/>
    <mergeCell ref="B2:E2"/>
    <mergeCell ref="B4:C4"/>
    <mergeCell ref="D4:E4"/>
    <mergeCell ref="F5:G5"/>
    <mergeCell ref="F6:G6"/>
  </mergeCells>
  <conditionalFormatting sqref="E212">
    <cfRule type="iconSet" priority="4">
      <iconSet iconSet="3TrafficLights2">
        <cfvo type="percent" val="0"/>
        <cfvo type="num" val="60"/>
        <cfvo type="num" val="70"/>
      </iconSet>
    </cfRule>
  </conditionalFormatting>
  <conditionalFormatting sqref="E202">
    <cfRule type="iconSet" priority="3">
      <iconSet iconSet="3TrafficLights2">
        <cfvo type="percent" val="0"/>
        <cfvo type="num" val="60"/>
        <cfvo type="num" val="70"/>
      </iconSet>
    </cfRule>
  </conditionalFormatting>
  <conditionalFormatting sqref="C10">
    <cfRule type="iconSet" priority="1">
      <iconSet iconSet="3Symbols">
        <cfvo type="percent" val="0"/>
        <cfvo type="num" val="60"/>
        <cfvo type="num" val="70"/>
      </iconSet>
    </cfRule>
  </conditionalFormatting>
  <pageMargins left="0.7" right="0.7" top="0.75" bottom="0.75" header="0.3" footer="0.3"/>
  <pageSetup paperSize="9" orientation="portrait" r:id="rId1"/>
  <ignoredErrors>
    <ignoredError sqref="E5:E10" evalError="1"/>
  </ignoredErrors>
  <extLst>
    <ext xmlns:x14="http://schemas.microsoft.com/office/spreadsheetml/2009/9/main" uri="{78C0D931-6437-407d-A8EE-F0AAD7539E65}">
      <x14:conditionalFormattings>
        <x14:conditionalFormatting xmlns:xm="http://schemas.microsoft.com/office/excel/2006/main">
          <x14:cfRule type="iconSet" priority="5" id="{5E804F70-9C31-468B-8D2D-28B3844DFF85}">
            <x14:iconSet custom="1">
              <x14:cfvo type="percent">
                <xm:f>0</xm:f>
              </x14:cfvo>
              <x14:cfvo type="num">
                <xm:f>60</xm:f>
              </x14:cfvo>
              <x14:cfvo type="num" gte="0">
                <xm:f>70</xm:f>
              </x14:cfvo>
              <x14:cfIcon iconSet="3Symbols" iconId="0"/>
              <x14:cfIcon iconSet="3Symbols" iconId="1"/>
              <x14:cfIcon iconSet="3Symbols" iconId="2"/>
            </x14:iconSet>
          </x14:cfRule>
          <xm:sqref>E161</xm:sqref>
        </x14:conditionalFormatting>
        <x14:conditionalFormatting xmlns:xm="http://schemas.microsoft.com/office/excel/2006/main">
          <x14:cfRule type="iconSet" priority="2" id="{52E8DBC2-F056-4BEE-A717-7E25F658322E}">
            <x14:iconSet custom="1">
              <x14:cfvo type="percent">
                <xm:f>0</xm:f>
              </x14:cfvo>
              <x14:cfvo type="num">
                <xm:f>60</xm:f>
              </x14:cfvo>
              <x14:cfvo type="num" gte="0">
                <xm:f>70</xm:f>
              </x14:cfvo>
              <x14:cfIcon iconSet="3Symbols" iconId="0"/>
              <x14:cfIcon iconSet="3Symbols" iconId="1"/>
              <x14:cfIcon iconSet="3Symbols" iconId="2"/>
            </x14:iconSet>
          </x14:cfRule>
          <xm:sqref>C10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7"/>
  <sheetViews>
    <sheetView topLeftCell="A2" workbookViewId="0">
      <selection activeCell="C15" sqref="C14:C15"/>
    </sheetView>
  </sheetViews>
  <sheetFormatPr baseColWidth="10" defaultColWidth="11.42578125" defaultRowHeight="15"/>
  <cols>
    <col min="2" max="2" width="11.42578125" customWidth="1"/>
  </cols>
  <sheetData>
    <row r="2" spans="2:2" ht="28.5">
      <c r="B2" s="70" t="s">
        <v>123</v>
      </c>
    </row>
    <row r="3" spans="2:2" ht="28.5">
      <c r="B3" s="70" t="s">
        <v>120</v>
      </c>
    </row>
    <row r="4" spans="2:2" ht="28.5">
      <c r="B4" s="70" t="s">
        <v>121</v>
      </c>
    </row>
    <row r="5" spans="2:2" ht="28.5">
      <c r="B5" s="70" t="s">
        <v>122</v>
      </c>
    </row>
    <row r="6" spans="2:2" ht="28.5">
      <c r="B6" s="70" t="s">
        <v>26</v>
      </c>
    </row>
    <row r="7" spans="2:2" ht="28.5">
      <c r="B7" s="7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0434B04FBE653419AD9D590FD803A30" ma:contentTypeVersion="13" ma:contentTypeDescription="Crear nuevo documento." ma:contentTypeScope="" ma:versionID="34722958e20ff77bfbaf0f4017b28d1e">
  <xsd:schema xmlns:xsd="http://www.w3.org/2001/XMLSchema" xmlns:xs="http://www.w3.org/2001/XMLSchema" xmlns:p="http://schemas.microsoft.com/office/2006/metadata/properties" xmlns:ns2="21f6eca7-5735-413b-8254-34c6c943beaf" xmlns:ns3="20f9ed88-f62d-4087-b2f5-4f25ee1a9b23" targetNamespace="http://schemas.microsoft.com/office/2006/metadata/properties" ma:root="true" ma:fieldsID="b39c524f3f7098e217b72788c730aa1f" ns2:_="" ns3:_="">
    <xsd:import namespace="21f6eca7-5735-413b-8254-34c6c943beaf"/>
    <xsd:import namespace="20f9ed88-f62d-4087-b2f5-4f25ee1a9b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6eca7-5735-413b-8254-34c6c943be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Estado de aprobación" ma:internalName="Estado_x0020_de_x0020_aprobaci_x00f3_n">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f9ed88-f62d-4087-b2f5-4f25ee1a9b2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1f6eca7-5735-413b-8254-34c6c943bea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D8AAC7-CD6D-4FFE-BD68-C18668922F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f6eca7-5735-413b-8254-34c6c943beaf"/>
    <ds:schemaRef ds:uri="20f9ed88-f62d-4087-b2f5-4f25ee1a9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C4CB51-CFDD-4F48-B3CE-57B14AE5566F}">
  <ds:schemaRefs>
    <ds:schemaRef ds:uri="http://schemas.microsoft.com/office/2006/metadata/properties"/>
    <ds:schemaRef ds:uri="http://schemas.microsoft.com/office/infopath/2007/PartnerControls"/>
    <ds:schemaRef ds:uri="21f6eca7-5735-413b-8254-34c6c943beaf"/>
  </ds:schemaRefs>
</ds:datastoreItem>
</file>

<file path=customXml/itemProps3.xml><?xml version="1.0" encoding="utf-8"?>
<ds:datastoreItem xmlns:ds="http://schemas.openxmlformats.org/officeDocument/2006/customXml" ds:itemID="{B2E377D1-BF99-475C-9CC8-E7DEE27374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Evaluación PT 2019</vt:lpstr>
      <vt:lpstr>Resumen de resultados</vt:lpstr>
      <vt:lpstr>Hoja1</vt:lpstr>
      <vt:lpstr>'Evaluación PT 2019'!Área_de_impresión</vt:lpstr>
      <vt:lpstr>'Evaluación PT 2019'!Títulos_a_imprimir</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DPD</dc:creator>
  <cp:lastModifiedBy>Wendy Lopez</cp:lastModifiedBy>
  <cp:lastPrinted>2018-02-28T17:38:19Z</cp:lastPrinted>
  <dcterms:created xsi:type="dcterms:W3CDTF">2014-10-03T18:34:35Z</dcterms:created>
  <dcterms:modified xsi:type="dcterms:W3CDTF">2019-10-15T14:51:50Z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0x01010030434B04FBE653419AD9D590FD803A30</vt:lpwstr>
  </property>
</Properties>
</file>