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C:\Users\DOCUMENTACION B\Desktop\T4- Evidencias CEP\"/>
    </mc:Choice>
  </mc:AlternateContent>
  <xr:revisionPtr revIDLastSave="0" documentId="13_ncr:1_{6D56B4B3-2171-41AE-8937-9A5B49042775}" xr6:coauthVersionLast="41" xr6:coauthVersionMax="45" xr10:uidLastSave="{00000000-0000-0000-0000-000000000000}"/>
  <bookViews>
    <workbookView xWindow="-120" yWindow="-120" windowWidth="19440" windowHeight="15000" tabRatio="665" xr2:uid="{00000000-000D-0000-FFFF-FFFF00000000}"/>
  </bookViews>
  <sheets>
    <sheet name="Evaluación PT 2019" sheetId="9" r:id="rId1"/>
    <sheet name="Resumen de resultados" sheetId="12" r:id="rId2"/>
    <sheet name="Hoja1" sheetId="10" state="hidden" r:id="rId3"/>
  </sheets>
  <externalReferences>
    <externalReference r:id="rId4"/>
    <externalReference r:id="rId5"/>
  </externalReferences>
  <definedNames>
    <definedName name="_xlnm._FilterDatabase" localSheetId="0" hidden="1">'Evaluación PT 2019'!$A$12:$R$68</definedName>
    <definedName name="_xlnm._FilterDatabase" localSheetId="1" hidden="1">'[1]PRELIMINAR POA'!#REF!</definedName>
    <definedName name="_xlnm._FilterDatabase" hidden="1">'[1]PRELIMINAR POA'!#REF!</definedName>
    <definedName name="_xlnm.Print_Area" localSheetId="0">'Evaluación PT 2019'!$A$1:$R$72</definedName>
    <definedName name="_xlnm.Print_Area" localSheetId="1">#REF!</definedName>
    <definedName name="_xlnm.Print_Area">#REF!</definedName>
    <definedName name="MyExchangeRate" localSheetId="0">#REF!</definedName>
    <definedName name="MyExchangeRate" localSheetId="1">#REF!</definedName>
    <definedName name="MyExchangeRate">#REF!</definedName>
    <definedName name="OLE_LINK1" localSheetId="0">#REF!</definedName>
    <definedName name="OLE_LINK1" localSheetId="1">#REF!</definedName>
    <definedName name="OLE_LINK1">#REF!</definedName>
    <definedName name="_xlnm.Print_Titles" localSheetId="0">'Evaluación PT 2019'!$11:$15</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localSheetId="1"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localSheetId="1"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localSheetId="1"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localSheetId="1"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46" i="9" l="1"/>
  <c r="Q31" i="9" l="1"/>
  <c r="Q17" i="9" l="1"/>
  <c r="Q16" i="9" l="1"/>
  <c r="Q15" i="9"/>
  <c r="Q26" i="9" l="1"/>
  <c r="E46" i="9"/>
  <c r="C8" i="12"/>
  <c r="C7" i="12"/>
  <c r="C6" i="12"/>
  <c r="C5" i="12"/>
  <c r="Q64" i="9"/>
  <c r="Q63" i="9"/>
  <c r="Q62" i="9"/>
  <c r="Q59" i="9"/>
  <c r="Q60" i="9"/>
  <c r="Q54" i="9"/>
  <c r="Q49" i="9"/>
  <c r="Q44" i="9"/>
  <c r="Q43" i="9"/>
  <c r="Q39" i="9"/>
  <c r="Q25" i="9"/>
  <c r="Q21" i="9"/>
  <c r="C10" i="12" l="1"/>
  <c r="Q67" i="9" l="1"/>
  <c r="Q66" i="9"/>
  <c r="Q65" i="9"/>
  <c r="L8" i="12" l="1"/>
  <c r="L7" i="12"/>
  <c r="L6" i="12"/>
  <c r="L5" i="12"/>
  <c r="K8" i="12"/>
  <c r="K7" i="12"/>
  <c r="K6" i="12"/>
  <c r="K5" i="12"/>
  <c r="J8" i="12"/>
  <c r="J7" i="12"/>
  <c r="J6" i="12"/>
  <c r="J5" i="12"/>
  <c r="I8" i="12"/>
  <c r="I7" i="12"/>
  <c r="I6" i="12"/>
  <c r="I5" i="12"/>
  <c r="H8" i="12"/>
  <c r="H7" i="12"/>
  <c r="H6" i="12"/>
  <c r="H5" i="12"/>
  <c r="Q68" i="9" l="1"/>
  <c r="L9" i="12"/>
  <c r="K9" i="12"/>
  <c r="J9" i="12"/>
  <c r="I9" i="12"/>
  <c r="H9" i="12"/>
  <c r="M9" i="12" l="1"/>
  <c r="E5" i="12" s="1"/>
  <c r="E6" i="12" l="1"/>
  <c r="E8" i="12"/>
  <c r="E7" i="12"/>
  <c r="E9" i="12"/>
  <c r="E10" i="12" l="1"/>
</calcChain>
</file>

<file path=xl/sharedStrings.xml><?xml version="1.0" encoding="utf-8"?>
<sst xmlns="http://schemas.openxmlformats.org/spreadsheetml/2006/main" count="269" uniqueCount="157">
  <si>
    <t>No.</t>
  </si>
  <si>
    <t>Indicadores</t>
  </si>
  <si>
    <t>Parcial</t>
  </si>
  <si>
    <t>Cumplido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</si>
  <si>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</si>
  <si>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</si>
  <si>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</si>
  <si>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</si>
  <si>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</si>
  <si>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</si>
  <si>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</si>
  <si>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</si>
  <si>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</si>
  <si>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</si>
  <si>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PARA USO DE LA DIGEIG</t>
  </si>
  <si>
    <t xml:space="preserve">Ponderación </t>
  </si>
  <si>
    <t xml:space="preserve">Descripción </t>
  </si>
  <si>
    <t xml:space="preserve">Período de ejecución proyectado </t>
  </si>
  <si>
    <t xml:space="preserve">Medios de verificación </t>
  </si>
  <si>
    <t>Tecnico Evaluador:</t>
  </si>
  <si>
    <t xml:space="preserve">Valor de la actividad </t>
  </si>
  <si>
    <t xml:space="preserve">Cantidad de actividades proyectadas </t>
  </si>
  <si>
    <t>DETALLE DE LAS ACTIVIDADES PROGRAMADAS</t>
  </si>
  <si>
    <t>Puntuación otorgada</t>
  </si>
  <si>
    <t>Cantidad de Servidores en la institución:</t>
  </si>
  <si>
    <t>Pendiente</t>
  </si>
  <si>
    <t>N/A</t>
  </si>
  <si>
    <t>P</t>
  </si>
  <si>
    <t>No Aplica</t>
  </si>
  <si>
    <t>T1</t>
  </si>
  <si>
    <t>T2</t>
  </si>
  <si>
    <t>T3</t>
  </si>
  <si>
    <t>T4</t>
  </si>
  <si>
    <t xml:space="preserve">Leyenda </t>
  </si>
  <si>
    <t>Trimestre 1 (enero, febrero, marzo)</t>
  </si>
  <si>
    <t>Trimestre 2 (abril, mayo, junio)</t>
  </si>
  <si>
    <t>Trimestre 3 (julio, agosto, septiembre)</t>
  </si>
  <si>
    <t>Trimestre 4 (octubre, noviembre, diciembre)</t>
  </si>
  <si>
    <t>RESUMEN DE RESULTADOS</t>
  </si>
  <si>
    <t xml:space="preserve"> Descripción de lo realizado</t>
  </si>
  <si>
    <t>Fecha (s) de realización de la actividad</t>
  </si>
  <si>
    <t>Cantidad de actividades realizadas</t>
  </si>
  <si>
    <r>
      <rPr>
        <b/>
        <sz val="20"/>
        <color theme="0"/>
        <rFont val="Arial"/>
        <family val="2"/>
      </rPr>
      <t>PARA LLENADO DE LAS CEP</t>
    </r>
    <r>
      <rPr>
        <sz val="14"/>
        <color theme="0"/>
        <rFont val="Arial"/>
        <family val="2"/>
      </rPr>
      <t xml:space="preserve"> </t>
    </r>
  </si>
  <si>
    <t>Aplicar encuestas para medir el conocimiento de los servidores públicos en la institución sobre temas relacionados a la ética, integridad, transparencia y prácticas anti-corrupción.</t>
  </si>
  <si>
    <t>Sensibilizar a los servidores públicos a través de charlas, talleres, cine fórums, seminarios, entre otras actividades; sobre temas relacionados a la ética en la función pública.</t>
  </si>
  <si>
    <t>Cantidad de personas proyectadas</t>
  </si>
  <si>
    <t xml:space="preserve"> - Hoja de registro de los participantes.
 - Convocatorias.
 - Correos electrónicos.
 - Comunicaciones. </t>
  </si>
  <si>
    <t>Asesorías de carácter moral a servidores públicos:
  a. Habilitar y administrar medios a través de los cuales los servidores públicos de la institución puedan solicitar asesorías sobre dudas de carácter moral en el ejercicio de sus funciones.
  b. Promoción de los recursos disponibles para estos fines.</t>
  </si>
  <si>
    <t>Realizar actividades en conmemoración al Día Nacional de la Ética Ciudadana (29 de abril).</t>
  </si>
  <si>
    <t xml:space="preserve"> - Hoja de registro de participantes.
 - Convocatorias.
 - Correos electrónicos.
 - Comunicaciones. </t>
  </si>
  <si>
    <t xml:space="preserve"> - Cantidad y tipo de sensibilizaciones realizadas.</t>
  </si>
  <si>
    <t>PROYECTO 1 - 23 pts.</t>
  </si>
  <si>
    <t>Realizar auditorias éticas aleatorias a los instrumentos de Transparencia Institucional a fin de garantizar la veracidad de las informaciones publicadas por la institución.</t>
  </si>
  <si>
    <t xml:space="preserve"> - Un informe anual que contenga información de monitoreos realizados durante todo el año.</t>
  </si>
  <si>
    <t xml:space="preserve"> - Cantidad de informes realizados y remitidos a la DIGEIG.</t>
  </si>
  <si>
    <t>PROYECTO 2 - 7 pts.</t>
  </si>
  <si>
    <t>Elaborar y mantener actualizada una base de datos de los sujetos obligados a presentar declaración jurada de bienes.</t>
  </si>
  <si>
    <t xml:space="preserve"> - Cantidad de sujetos obligados a presentar declaración jurada de bienes.
 - Cantidad de sujetos que presentaron su declaración jurada de bienes.</t>
  </si>
  <si>
    <t>Gestión de denuncias:</t>
  </si>
  <si>
    <t xml:space="preserve">  a. Disponer y administrar de un buzón de denuncias sobre prácticas anti-éticas y corrupción administrativa.</t>
  </si>
  <si>
    <t xml:space="preserve">   b. Mantener disponible un correo electrónico para la recepción de denuncias.</t>
  </si>
  <si>
    <t xml:space="preserve">   c. Sensibilizar a los servidores sobre la forma en que deben presentar sus denuncias y promocionar los medios disponibles.</t>
  </si>
  <si>
    <t xml:space="preserve"> - Cantidad y tipo de medios disponibles.
 - Cantidad y tipo de promociones realizadas.
 - Cantidad de servidores sensibilizados.</t>
  </si>
  <si>
    <t>Compromisos de comportamiento ético (Códigos de pautas éticas):</t>
  </si>
  <si>
    <t xml:space="preserve">  a. Elaborar y mantener actualizada una base de datos sobre los funcionarios nombrados por decreto presidencial en la institución.</t>
  </si>
  <si>
    <t xml:space="preserve">  b. Gestionar la firma de los funcionarios nombrados por decreto presidencial. </t>
  </si>
  <si>
    <t xml:space="preserve"> - Base de datos actualizada.</t>
  </si>
  <si>
    <t xml:space="preserve"> - Compromiso(s) de comportamiento ético firmado(s) y remitido(s) a la DIGEIG en original.</t>
  </si>
  <si>
    <t xml:space="preserve"> - Certificación de Recursos Humanos de la no existencia de funcionarios nombrados por decreto presidencial.</t>
  </si>
  <si>
    <t xml:space="preserve"> - Cantidad de funcionarios nombrados por decreto.
 - Cantidad de códigos de pautas éticas firmados.</t>
  </si>
  <si>
    <t xml:space="preserve">Monitorear y evaluar el contenido de los compromisos de comportamiento ético (códigos de pautas éticas) en la gestión de los firmantes. </t>
  </si>
  <si>
    <t>Informe de monitoreo y evaluacion firmados por los miembros de la CEP y remitido a la DIGEIG.</t>
  </si>
  <si>
    <t xml:space="preserve"> - Cantidad de informes realizados y remitido a la DIGEIG.</t>
  </si>
  <si>
    <t xml:space="preserve"> Código de ética institucional:
a. Elaboración y/o actualización del código de ética institucional.                                                                                        b.  Distribución y promoción de su contenido entre los servidores públicos de la institución.</t>
  </si>
  <si>
    <t xml:space="preserve"> - Codigo de ética elaborado y/o actualizado remitido a la DIGEIG.
 - Acuse de recibo.
 - Registro de asistencia.
 - Correos electrónicos.
 - Circulares.</t>
  </si>
  <si>
    <t xml:space="preserve"> - Cantidad de códigos de ética elaborados y/o actualizados.
- Cantidad de códigos de ética distribuidos.
- Cantidad de promociones realizadas.</t>
  </si>
  <si>
    <t>Conflictos de intereses:</t>
  </si>
  <si>
    <t xml:space="preserve"> - Registro de participantes.
 - Correos electrónicos.
 - Circulares.
 - Cuadro control de casos detectados.
 - Constancia de la no detección de casos de conflictos de intereses.</t>
  </si>
  <si>
    <t xml:space="preserve"> - Cantidad y tipo de sensibilizaciones realizadas.
 - Cantidad de casos con conflictos de intereses detectados.</t>
  </si>
  <si>
    <t>a.  Sensibilizar al personal sobre qué son conflictos de intereses y como detectarlos.</t>
  </si>
  <si>
    <t>b. Detectar potenciales casos de conflictos de intereses en la institución.</t>
  </si>
  <si>
    <t>Sensibilizar de forma presencial sobre los delitos de corrupción tipificados en la ley dominicana y presentar casos prácticos (Ej.: Cohecho, soborno, nepotismo, abuso de confianza, etc.)</t>
  </si>
  <si>
    <t xml:space="preserve"> - Cantidad y tipo de sensibilizaciones realizadas.
 - Cantidad de servidores sensibilizados.</t>
  </si>
  <si>
    <t>PROYECTO 3 - 47 pts.</t>
  </si>
  <si>
    <t>Verificar la implementación de la ley 41-08 de función pública u otra norma de gestión de Recursos Humanos aplicable a lo interno de la institución.  Levantar un informe que analice la ejecución de los siguientes componentes:
    a. Reclutamiento y selección del personal.
   b.  Seguimiento a la formación en ética pública al personal de nuevo ingreso.
    c.  Evaluación del desempeño.
    d. Régimen ético y disciplinario</t>
  </si>
  <si>
    <t xml:space="preserve"> - Un informe  anual que contemple la verificacion de los cuatro componentes remitido a la DIGEIG.</t>
  </si>
  <si>
    <t xml:space="preserve"> - Cantidad de informes realizados.</t>
  </si>
  <si>
    <t>Verificar el cumplimiento de los procedimientos de selección a los que están sujetas las contrataciones públicas, según el artículo 16 de la ley 340-06.</t>
  </si>
  <si>
    <t xml:space="preserve"> - Un informe  anual remitido a la DIGEIG.</t>
  </si>
  <si>
    <t>Desarrollar un piloto para la Identificación y mitigación de situaciones que facilitan o estimulan actos de corrupción o contrarios a los valores institucionales, en  las áreas más vulnerables de la organización.</t>
  </si>
  <si>
    <t xml:space="preserve"> - Cantidad de áreas seleccionadas.
 - Cantidad de riesgos de corrupción identificados.
 - Cantidad de acciones de mitigación propuestas.</t>
  </si>
  <si>
    <t>PROYECTO 4 - 23 pts.</t>
  </si>
  <si>
    <t xml:space="preserve">Realizar reuniones ordinarias mensuales para atender asuntos relativos al plan de acción. </t>
  </si>
  <si>
    <t xml:space="preserve"> - Doce (12) actas de reuniones ordinarias.</t>
  </si>
  <si>
    <t xml:space="preserve"> - Cantidad de reuniones ordinarias realizadas.</t>
  </si>
  <si>
    <t>Elaborar el plan de trabajo 2020, gestionar la inclusión en el POA institucional y asignación de fondos a las actividades que lo ameriten.</t>
  </si>
  <si>
    <t xml:space="preserve"> - Plan validado por la DIGEIG.</t>
  </si>
  <si>
    <t xml:space="preserve"> - Cantidad de planes validados. </t>
  </si>
  <si>
    <t>Llevar un registro de las Comisiones de ética o enlaces en las dependencias que tenga la institución en el interior del país.</t>
  </si>
  <si>
    <t xml:space="preserve"> - Cuadro control actulizado.
 - Comunicación notificando la no existencia de dependencias en el inteior del país.</t>
  </si>
  <si>
    <t xml:space="preserve"> - Cantidad de dependencias en el interior del pais.
 - Cantidad de CEP conformadas y en funcionamiento en las dependencias.
 - Cantidad de enlaces designados en las dependencias.</t>
  </si>
  <si>
    <t>Gestionar la designación de la comisión electoral para conformar la nueva CEP 2019-2021.</t>
  </si>
  <si>
    <t xml:space="preserve"> - Comunicación remitida a la DIGEIG notificando quienes componen la comisión electoral.</t>
  </si>
  <si>
    <t xml:space="preserve"> - Cantidad de comisiones electorales conformadas y notificadas a la DIGEIG.</t>
  </si>
  <si>
    <t>Presentar informe de gestión sobre las ejecutorias de la CEP 2017-2019, a ser entregada a la nueva CEP y la DIGEIG.</t>
  </si>
  <si>
    <t xml:space="preserve"> - Hoja de registro de participantes.
 - Convocatorias.
 - Correos electrónicos.
 - Comunicaciones. 
 - Fotos.
 - Informes.</t>
  </si>
  <si>
    <t xml:space="preserve"> - Informe de gestión recibido por la nueva CEP y la DIGEIG.</t>
  </si>
  <si>
    <t xml:space="preserve"> - Cantidad de informes elaborados y remitidos.</t>
  </si>
  <si>
    <t>Ejecución de otras actividades no contempladas en el presente plan, relativas a las atribuciones de las Comisiones de Ética, según el articulo 23 de la resolución 04/2017.</t>
  </si>
  <si>
    <t xml:space="preserve"> - Cantidad de actividades no proyectadas ejecutadas.</t>
  </si>
  <si>
    <t xml:space="preserve">  - Tabulación</t>
  </si>
  <si>
    <t>T1/T2/T3/T4</t>
  </si>
  <si>
    <t xml:space="preserve"> - Cantidad de encuestas aplicadas y tabuladas</t>
  </si>
  <si>
    <t xml:space="preserve"> - Cuadro control de denuncias recibidas y gestionadas.                                - Constancia de no recepción de denuncias.     - Correos promocionando medios disponibles.               - Ciculares promocionando medios disponibles.                         - Registro de participantes.</t>
  </si>
  <si>
    <t>CALIFICACION FINAL</t>
  </si>
  <si>
    <t>Matriz para evaluación del Plan de trabajo 2019</t>
  </si>
  <si>
    <t xml:space="preserve">Penalidad </t>
  </si>
  <si>
    <t xml:space="preserve">Ponderación de actividades </t>
  </si>
  <si>
    <t>Calificaciones</t>
  </si>
  <si>
    <t xml:space="preserve"> CUMPLIDO</t>
  </si>
  <si>
    <t>PARCIAL</t>
  </si>
  <si>
    <t>PENDIENTE</t>
  </si>
  <si>
    <t>NO CUMPLIDO</t>
  </si>
  <si>
    <t>CUMPLIDO</t>
  </si>
  <si>
    <t>TOTAL DE PONDERACIONES</t>
  </si>
  <si>
    <t>CALIFICACIÓN TOTAL</t>
  </si>
  <si>
    <t>Total</t>
  </si>
  <si>
    <t>Fecha de validación del plan de Trabajo:</t>
  </si>
  <si>
    <t>Consejo Nacional para el Cambio Climático y el Mecanismo de Desarrollo Limpio (CNCCMDL)</t>
  </si>
  <si>
    <t>26/11/2018</t>
  </si>
  <si>
    <t xml:space="preserve">T1 </t>
  </si>
  <si>
    <t>N/A. Cuentan con un Código de Ética Institucional elaborado a principíos del año 2018.</t>
  </si>
  <si>
    <t>Lic. Wendy López</t>
  </si>
  <si>
    <t>Se encuestó al total de los servidores públicos de esta institucion logrando un impacto positivo en el resultado de la misma.</t>
  </si>
  <si>
    <t>En esta actividad la realizamos mediante  cine-forum de forma interactiva, la misma alcanzó al 80% del personal que hizo presencia.</t>
  </si>
  <si>
    <t>Enero24                Febrero25             Marzo29</t>
  </si>
  <si>
    <t>Notificaremos y haremos un informe en este caso si asi fuere necesario.</t>
  </si>
  <si>
    <t>Noviembre</t>
  </si>
  <si>
    <t>/</t>
  </si>
  <si>
    <t xml:space="preserve">     
 - Registro de solicitudes de asesorías recibidas y atendidas.
 - Correos promocionando medios disponibles.
 - Ciculares promocionando medios disponibles.
 - Constancia de no recepción de solicitudes de asesorías.                </t>
  </si>
  <si>
    <t xml:space="preserve">  - Cantidad de servidores sensibilizados.     </t>
  </si>
  <si>
    <t>Compartimos un Brochure sobre la Ética y lo socializamos con todo el personal de manera interactiva.</t>
  </si>
  <si>
    <t xml:space="preserve">Presentamos evidencia de sensivilizacion a los SP sobre  los delitos de corrupción tipificados en la ley dominicana. </t>
  </si>
  <si>
    <t>Presentaremos correos de envios al Dpto de Planificación donde indica que la CEP presentó su POA 2020</t>
  </si>
  <si>
    <t>Estamos en contacto con nuestra tecnico en seguimiento de los pasos a cumplior para llevar a cabo esta actividad.</t>
  </si>
  <si>
    <t>Hemos revisado nuestro CEI, el mismo no amerita modificación por el momento y lo tenemos colgado en nuestra Página Web. Continuamos co su debida socialización y pedimos constancia de "Leido y Aceptado" a los nuevos Servidores Públicos.
T3: Siempre que realizampos sensibilizaciones a los servidores hacemos mencion de nuestro Codigo de Etica Institucional y a los nuevos empleados le solicitamos  firma de reconocimiento y lectura del documento.</t>
  </si>
  <si>
    <r>
      <t xml:space="preserve">
</t>
    </r>
    <r>
      <rPr>
        <sz val="14"/>
        <color theme="1"/>
        <rFont val="Arial"/>
        <family val="2"/>
      </rPr>
      <t>T2: Sin evidencias remitidas.</t>
    </r>
  </si>
  <si>
    <t xml:space="preserve"> T2: Las minutas deben de ser firmadas por los miembros alli presentes, no en un listado aparte de asistencia, favor tenerlo pendiente en el proximo trimestre.</t>
  </si>
  <si>
    <t>T1: Presentamos listado de participantes y minutas.
T2:Presentamos evidencias en cumplimiento a esta actividad, lease listado de participantes de los miembros y minutas de reunioes.
T3:T3:Hemos corregido lo sugerido, en la evidencia notarán la modificación 
T4:</t>
  </si>
  <si>
    <t>T1: En este T1 presentam,os cuedro control de denuncias de conflictos de intereses, en el T2 realizaremos sensibilizacióon.
T2:Presentamos el cuadro ontrol y constancia de NO Recepción como lo indicado y realizamos sensibilizacion a los SP bajo la ponencia de Lic. Teodora Castro, representante de la DIGEIG.
T3:Presentamos evidencias de no recpcion de casos de ocurrencias sobre conflictos de intereses. 
T4:</t>
  </si>
  <si>
    <t>T1:Actualizamos base de datos en el formato remitido por la DIGEIG, las firmas correspondientes a funcionarios obligados han sido gestionadas y presentadas desde el 2017.
T2:Actualizamos base de datos en el formato remitido por la DIGEIG, las firmas correspondientes a funcionarios obligados han sido gestionadas y presentadas desde el 2017.
T3: Se actualizó la base de datos de los funcionarios nombrados por Decreto, adjunto a eso presentamos una notificacion emitida por el Dpto. RRHH con las firmas de los mismos.
T4:</t>
  </si>
  <si>
    <r>
      <t xml:space="preserve">           </t>
    </r>
    <r>
      <rPr>
        <sz val="14"/>
        <color theme="1"/>
        <rFont val="Arial"/>
        <family val="2"/>
      </rPr>
      <t>T2: La base de datos solicitada no es la remitida, favor verificar.</t>
    </r>
  </si>
  <si>
    <t>T1:Disponemos de un Buzón CEP, correos electronicos y Manual de procedimiento para uso del Buzón
T2:En cumplimiento con lo requerido hemos completado,en las evidencias se darán a notar, esperamos este T2 nos lo consideren.
T3:Presentamos cuadro control de no recepción de denuncias y/o continuiamos instruyendo a los servidores de cómo presentar sus posibles denuncias.
T4:</t>
  </si>
  <si>
    <t>T1: Cuadro control con los miembros obligados.
T2:Presentamos el cuadro con los miembros obligados debidamente actualizado.
T3:Actualizamos la base de datos conforme a los miembros obligados de esta institucion que deben presentar Declaraciones Juradas
T4:</t>
  </si>
  <si>
    <t>T1: Tenemos formularios expuesto en la recepción y correos de apoyo de asesoria para los Servidores Públicos.
T2:Es este T2 continuamos promocionando via correos a los servidores públicos sobre los medios disponibles para solicitar asesorias de caracter moral....Realizamos sesibilización para este fin.
T3: En esta actividad  presentamos cuadro control de no recepción de solicitudes por parte de los servidores.                                                                      Mediante correos elelctronicos realizamos promociones de los recursos disponibles para presentar sus solicitudes.  
T4:</t>
  </si>
  <si>
    <t>T3: La actividad sera ponderada como cumplida luego de que su analiste valide su plan de trabajo.</t>
  </si>
  <si>
    <r>
      <rPr>
        <sz val="14"/>
        <color theme="1"/>
        <rFont val="Arial"/>
        <family val="2"/>
      </rPr>
      <t>T1: Al no recibir solicitudes de asesorias a la CEP, lo solicitado es una constancia de no recepción de solicitudes, a la firma de los miembros de la CEP, como lo indican los medios de verificacion. Esto no fue lo enviado por ustedes.</t>
    </r>
    <r>
      <rPr>
        <sz val="14"/>
        <color rgb="FF006600"/>
        <rFont val="Arial"/>
        <family val="2"/>
      </rPr>
      <t xml:space="preserve">
</t>
    </r>
    <r>
      <rPr>
        <sz val="14"/>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</si>
</sst>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quot;$&quot;* #,##0.00_);_(&quot;$&quot;* \(#,##0.00\);_(&quot;$&quot;* &quot;-&quot;??_);_(@_)"/>
    <numFmt numFmtId="166" formatCode="_([$€]* #,##0.00_);_([$€]* \(#,##0.00\);_([$€]* &quot;-&quot;??_);_(@_)"/>
    <numFmt numFmtId="167" formatCode="[$-C0A]mmmm\-yy;@"/>
    <numFmt numFmtId="168" formatCode="[$-C0A]d\-mmm\-yyyy;@"/>
  </numFmts>
  <fonts count="54">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b/>
      <sz val="11"/>
      <color theme="1"/>
      <name val="Arial"/>
      <family val="2"/>
    </font>
    <font>
      <sz val="16"/>
      <color theme="1"/>
      <name val="Arial"/>
      <family val="2"/>
    </font>
    <font>
      <b/>
      <sz val="20"/>
      <color theme="0"/>
      <name val="Arial"/>
      <family val="2"/>
    </font>
    <font>
      <b/>
      <sz val="11"/>
      <color theme="1"/>
      <name val="Calibri"/>
      <family val="2"/>
      <scheme val="minor"/>
    </font>
    <font>
      <b/>
      <sz val="16"/>
      <color theme="1"/>
      <name val="Calibri"/>
      <family val="2"/>
      <scheme val="minor"/>
    </font>
    <font>
      <b/>
      <sz val="10"/>
      <name val="Arial"/>
      <family val="2"/>
    </font>
    <font>
      <sz val="14"/>
      <color theme="0"/>
      <name val="Arial"/>
      <family val="2"/>
    </font>
    <font>
      <sz val="12"/>
      <color theme="1"/>
      <name val="Arial"/>
      <family val="2"/>
    </font>
    <font>
      <sz val="20"/>
      <name val="Arial"/>
      <family val="2"/>
    </font>
    <font>
      <i/>
      <sz val="14"/>
      <name val="Arial"/>
      <family val="2"/>
    </font>
    <font>
      <b/>
      <sz val="11"/>
      <name val="Calibri"/>
      <family val="2"/>
      <scheme val="minor"/>
    </font>
    <font>
      <b/>
      <sz val="14"/>
      <name val="Calibri"/>
      <family val="2"/>
      <scheme val="minor"/>
    </font>
    <font>
      <b/>
      <sz val="14"/>
      <color theme="0"/>
      <name val="Calibri"/>
      <family val="2"/>
      <scheme val="minor"/>
    </font>
    <font>
      <sz val="22"/>
      <color theme="1"/>
      <name val="Calibri"/>
      <family val="2"/>
      <scheme val="minor"/>
    </font>
    <font>
      <b/>
      <sz val="20"/>
      <color theme="1"/>
      <name val="Arial"/>
      <family val="2"/>
    </font>
    <font>
      <b/>
      <sz val="18"/>
      <color theme="1"/>
      <name val="Calibri"/>
      <family val="2"/>
      <scheme val="minor"/>
    </font>
    <font>
      <sz val="14"/>
      <color theme="0" tint="-0.249977111117893"/>
      <name val="Arial"/>
      <family val="2"/>
    </font>
    <font>
      <b/>
      <sz val="14"/>
      <color theme="1"/>
      <name val="Calibri"/>
      <family val="2"/>
      <scheme val="minor"/>
    </font>
    <font>
      <sz val="14"/>
      <color rgb="FFFF0000"/>
      <name val="Arial"/>
      <family val="2"/>
    </font>
    <font>
      <sz val="14"/>
      <color rgb="FF006600"/>
      <name val="Arial"/>
      <family val="2"/>
    </font>
    <font>
      <sz val="14"/>
      <color rgb="FF006600"/>
      <name val="Calibri"/>
      <family val="2"/>
      <scheme val="minor"/>
    </font>
    <font>
      <sz val="14"/>
      <color rgb="FF00B050"/>
      <name val="Arial"/>
      <family val="2"/>
    </font>
  </fonts>
  <fills count="2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1"/>
        <bgColor indexed="64"/>
      </patternFill>
    </fill>
    <fill>
      <patternFill patternType="solid">
        <fgColor rgb="FF006600"/>
        <bgColor indexed="64"/>
      </patternFill>
    </fill>
    <fill>
      <patternFill patternType="solid">
        <fgColor theme="7" tint="0.79998168889431442"/>
        <bgColor indexed="64"/>
      </patternFill>
    </fill>
    <fill>
      <patternFill patternType="solid">
        <fgColor theme="4"/>
        <bgColor indexed="64"/>
      </patternFill>
    </fill>
    <fill>
      <patternFill patternType="solid">
        <fgColor theme="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3" tint="-0.499984740745262"/>
        <bgColor indexed="64"/>
      </patternFill>
    </fill>
    <fill>
      <patternFill patternType="solid">
        <fgColor theme="5" tint="0.79998168889431442"/>
        <bgColor indexed="64"/>
      </patternFill>
    </fill>
    <fill>
      <patternFill patternType="solid">
        <fgColor rgb="FFFDFECE"/>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34998626667073579"/>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double">
        <color indexed="64"/>
      </bottom>
      <diagonal/>
    </border>
    <border>
      <left style="thin">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dashDotDot">
        <color indexed="64"/>
      </bottom>
      <diagonal/>
    </border>
    <border>
      <left style="thin">
        <color indexed="64"/>
      </left>
      <right/>
      <top style="dashDotDot">
        <color indexed="64"/>
      </top>
      <bottom style="dashDotDot">
        <color indexed="64"/>
      </bottom>
      <diagonal/>
    </border>
    <border>
      <left style="thin">
        <color indexed="64"/>
      </left>
      <right/>
      <top style="dashDotDot">
        <color indexed="64"/>
      </top>
      <bottom style="thin">
        <color indexed="64"/>
      </bottom>
      <diagonal/>
    </border>
    <border>
      <left/>
      <right/>
      <top/>
      <bottom style="thin">
        <color theme="0"/>
      </bottom>
      <diagonal/>
    </border>
    <border>
      <left/>
      <right style="thin">
        <color theme="0"/>
      </right>
      <top/>
      <bottom/>
      <diagonal/>
    </border>
    <border>
      <left/>
      <right/>
      <top style="thin">
        <color theme="0"/>
      </top>
      <bottom/>
      <diagonal/>
    </border>
    <border>
      <left/>
      <right style="medium">
        <color indexed="64"/>
      </right>
      <top style="thin">
        <color theme="0"/>
      </top>
      <bottom/>
      <diagonal/>
    </border>
    <border>
      <left style="thin">
        <color theme="0"/>
      </left>
      <right style="thin">
        <color theme="0"/>
      </right>
      <top style="thin">
        <color theme="0"/>
      </top>
      <bottom style="medium">
        <color indexed="64"/>
      </bottom>
      <diagonal/>
    </border>
    <border>
      <left/>
      <right style="medium">
        <color indexed="64"/>
      </right>
      <top style="thin">
        <color theme="0"/>
      </top>
      <bottom style="thin">
        <color theme="0"/>
      </bottom>
      <diagonal/>
    </border>
    <border>
      <left style="thin">
        <color theme="0"/>
      </left>
      <right/>
      <top style="medium">
        <color indexed="64"/>
      </top>
      <bottom/>
      <diagonal/>
    </border>
    <border>
      <left style="thin">
        <color theme="0"/>
      </left>
      <right style="thin">
        <color theme="0"/>
      </right>
      <top style="medium">
        <color indexed="64"/>
      </top>
      <bottom/>
      <diagonal/>
    </border>
    <border>
      <left style="thin">
        <color theme="0"/>
      </left>
      <right/>
      <top style="thin">
        <color theme="0"/>
      </top>
      <bottom/>
      <diagonal/>
    </border>
    <border>
      <left style="medium">
        <color indexed="64"/>
      </left>
      <right/>
      <top style="thin">
        <color theme="0"/>
      </top>
      <bottom style="thin">
        <color theme="0"/>
      </bottom>
      <diagonal/>
    </border>
    <border>
      <left style="medium">
        <color indexed="64"/>
      </left>
      <right/>
      <top/>
      <bottom style="thin">
        <color theme="0"/>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style="medium">
        <color indexed="64"/>
      </bottom>
      <diagonal/>
    </border>
    <border>
      <left style="thin">
        <color theme="0"/>
      </left>
      <right style="thin">
        <color theme="0"/>
      </right>
      <top/>
      <bottom style="thin">
        <color theme="0"/>
      </bottom>
      <diagonal/>
    </border>
    <border>
      <left style="thin">
        <color indexed="64"/>
      </left>
      <right style="medium">
        <color indexed="64"/>
      </right>
      <top style="medium">
        <color indexed="64"/>
      </top>
      <bottom style="thin">
        <color theme="0"/>
      </bottom>
      <diagonal/>
    </border>
  </borders>
  <cellStyleXfs count="83">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12" fillId="0" borderId="0" applyNumberFormat="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0" fillId="0" borderId="0"/>
  </cellStyleXfs>
  <cellXfs count="526">
    <xf numFmtId="0" fontId="0" fillId="0" borderId="0" xfId="0"/>
    <xf numFmtId="0" fontId="7" fillId="0" borderId="0" xfId="0" applyFont="1"/>
    <xf numFmtId="0" fontId="7" fillId="0" borderId="0" xfId="0" applyFont="1" applyAlignment="1">
      <alignment horizontal="center" vertical="top"/>
    </xf>
    <xf numFmtId="0" fontId="14" fillId="0" borderId="0" xfId="0" applyFont="1"/>
    <xf numFmtId="0" fontId="16" fillId="0" borderId="0" xfId="0" applyFont="1" applyAlignment="1">
      <alignment horizontal="center" vertical="center" wrapText="1"/>
    </xf>
    <xf numFmtId="0" fontId="17" fillId="0" borderId="0" xfId="0" applyFont="1" applyAlignment="1">
      <alignment horizontal="left" vertical="center" wrapText="1"/>
    </xf>
    <xf numFmtId="0" fontId="20" fillId="0" borderId="0" xfId="0" applyFont="1" applyAlignment="1">
      <alignment vertical="center"/>
    </xf>
    <xf numFmtId="0" fontId="4" fillId="0" borderId="0" xfId="0" applyFont="1" applyAlignment="1">
      <alignment vertical="center"/>
    </xf>
    <xf numFmtId="0" fontId="0" fillId="2" borderId="0" xfId="0" applyFill="1" applyAlignment="1">
      <alignment vertical="center"/>
    </xf>
    <xf numFmtId="0" fontId="23" fillId="2" borderId="0" xfId="0" applyFont="1" applyFill="1" applyAlignment="1">
      <alignment horizontal="center" vertical="top"/>
    </xf>
    <xf numFmtId="0" fontId="23" fillId="2" borderId="0" xfId="0" applyFont="1" applyFill="1" applyAlignment="1">
      <alignment horizontal="center" vertical="center" wrapText="1"/>
    </xf>
    <xf numFmtId="0" fontId="23" fillId="2" borderId="0" xfId="0" applyFont="1" applyFill="1" applyAlignment="1">
      <alignment horizontal="center" vertical="center"/>
    </xf>
    <xf numFmtId="0" fontId="1" fillId="0" borderId="0" xfId="0" applyFont="1" applyAlignment="1">
      <alignment vertical="center"/>
    </xf>
    <xf numFmtId="0" fontId="24" fillId="0" borderId="0" xfId="0" applyFont="1" applyAlignment="1">
      <alignment vertical="center" wrapText="1"/>
    </xf>
    <xf numFmtId="0" fontId="1" fillId="2" borderId="0" xfId="0" applyFont="1" applyFill="1" applyAlignment="1">
      <alignment vertical="center"/>
    </xf>
    <xf numFmtId="0" fontId="22" fillId="2" borderId="0" xfId="0" applyFont="1" applyFill="1" applyAlignment="1">
      <alignment vertical="top"/>
    </xf>
    <xf numFmtId="0" fontId="6" fillId="2" borderId="0" xfId="0" applyFont="1" applyFill="1" applyAlignment="1">
      <alignment vertical="top"/>
    </xf>
    <xf numFmtId="0" fontId="3" fillId="0" borderId="0" xfId="1" applyFont="1" applyAlignment="1">
      <alignment vertical="center" wrapText="1"/>
    </xf>
    <xf numFmtId="0" fontId="15" fillId="0" borderId="0" xfId="0" applyFont="1" applyAlignment="1">
      <alignment vertical="top" wrapText="1"/>
    </xf>
    <xf numFmtId="0" fontId="15" fillId="3" borderId="0" xfId="0" applyFont="1" applyFill="1" applyAlignment="1">
      <alignment vertical="top" wrapText="1"/>
    </xf>
    <xf numFmtId="0" fontId="27" fillId="0" borderId="24" xfId="0" applyFont="1" applyBorder="1" applyAlignment="1">
      <alignment horizontal="center" vertical="center" wrapText="1"/>
    </xf>
    <xf numFmtId="0" fontId="29" fillId="2" borderId="0" xfId="0" applyFont="1" applyFill="1" applyAlignment="1">
      <alignment horizontal="center" vertical="center"/>
    </xf>
    <xf numFmtId="167" fontId="29" fillId="2" borderId="0" xfId="0" applyNumberFormat="1" applyFont="1" applyFill="1" applyAlignment="1">
      <alignment horizontal="center" vertical="center"/>
    </xf>
    <xf numFmtId="0" fontId="27" fillId="0" borderId="0" xfId="0" applyFont="1" applyAlignment="1">
      <alignment horizontal="center" vertical="center" wrapText="1"/>
    </xf>
    <xf numFmtId="0" fontId="26" fillId="0" borderId="0" xfId="0" applyFont="1" applyAlignment="1">
      <alignment horizontal="center" vertical="center"/>
    </xf>
    <xf numFmtId="0" fontId="8" fillId="6" borderId="1" xfId="0" applyFont="1" applyFill="1" applyBorder="1" applyAlignment="1">
      <alignment horizontal="left" vertical="center"/>
    </xf>
    <xf numFmtId="0" fontId="8" fillId="7" borderId="1" xfId="0" applyFont="1" applyFill="1" applyBorder="1" applyAlignment="1">
      <alignment horizontal="left" vertical="center"/>
    </xf>
    <xf numFmtId="0" fontId="8" fillId="9" borderId="1" xfId="0" applyFont="1" applyFill="1" applyBorder="1" applyAlignment="1">
      <alignment horizontal="left" vertical="center"/>
    </xf>
    <xf numFmtId="0" fontId="33" fillId="0" borderId="0" xfId="0" applyFont="1" applyAlignment="1">
      <alignment horizontal="left" vertical="center" wrapText="1"/>
    </xf>
    <xf numFmtId="0" fontId="9" fillId="0" borderId="0" xfId="0" applyFont="1" applyAlignment="1">
      <alignment horizontal="center" vertical="center"/>
    </xf>
    <xf numFmtId="0" fontId="6" fillId="11"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8" fillId="5" borderId="3" xfId="0" applyFont="1" applyFill="1" applyBorder="1" applyAlignment="1">
      <alignment horizontal="left" vertical="center"/>
    </xf>
    <xf numFmtId="0" fontId="6" fillId="11" borderId="3" xfId="0" applyFont="1" applyFill="1" applyBorder="1" applyAlignment="1">
      <alignment horizontal="center" vertical="center" wrapText="1"/>
    </xf>
    <xf numFmtId="0" fontId="9" fillId="0" borderId="12" xfId="0" applyFont="1" applyBorder="1" applyAlignment="1">
      <alignment horizontal="center" vertical="center"/>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0" borderId="2" xfId="0" applyFont="1" applyBorder="1" applyAlignment="1">
      <alignment horizontal="left" vertical="center" wrapText="1"/>
    </xf>
    <xf numFmtId="0" fontId="9" fillId="0" borderId="5" xfId="0" applyFont="1" applyBorder="1" applyAlignment="1">
      <alignment horizontal="center" vertical="center"/>
    </xf>
    <xf numFmtId="0" fontId="7" fillId="0" borderId="0" xfId="0" applyFont="1" applyAlignment="1">
      <alignment vertical="center" wrapText="1"/>
    </xf>
    <xf numFmtId="0" fontId="25" fillId="2" borderId="1" xfId="0" applyFont="1" applyFill="1" applyBorder="1" applyAlignment="1">
      <alignment vertical="center" wrapText="1"/>
    </xf>
    <xf numFmtId="0" fontId="27" fillId="10" borderId="0" xfId="0" applyFont="1" applyFill="1" applyBorder="1" applyAlignment="1" applyProtection="1">
      <alignment horizontal="center" vertical="center" wrapText="1"/>
      <protection locked="0"/>
    </xf>
    <xf numFmtId="0" fontId="25" fillId="2" borderId="25" xfId="0" applyFont="1" applyFill="1" applyBorder="1" applyAlignment="1">
      <alignment horizontal="left" vertical="center" wrapText="1"/>
    </xf>
    <xf numFmtId="0" fontId="27" fillId="2" borderId="25" xfId="0" applyFont="1" applyFill="1" applyBorder="1" applyAlignment="1">
      <alignment horizontal="left" vertical="center" wrapText="1"/>
    </xf>
    <xf numFmtId="0" fontId="29" fillId="2" borderId="21" xfId="0" applyFont="1" applyFill="1" applyBorder="1" applyAlignment="1">
      <alignment horizontal="left" vertical="center" wrapText="1"/>
    </xf>
    <xf numFmtId="0" fontId="29" fillId="2" borderId="1" xfId="0" applyFont="1" applyFill="1" applyBorder="1" applyAlignment="1">
      <alignment vertical="center" wrapText="1"/>
    </xf>
    <xf numFmtId="49" fontId="25" fillId="2" borderId="25" xfId="0" applyNumberFormat="1" applyFont="1" applyFill="1" applyBorder="1" applyAlignment="1" applyProtection="1">
      <alignment vertical="center" wrapText="1"/>
    </xf>
    <xf numFmtId="0" fontId="25" fillId="2" borderId="26" xfId="0" applyFont="1" applyFill="1" applyBorder="1" applyAlignment="1" applyProtection="1">
      <alignment vertical="center" wrapText="1"/>
    </xf>
    <xf numFmtId="0" fontId="25" fillId="2" borderId="1" xfId="0" applyFont="1" applyFill="1" applyBorder="1" applyAlignment="1" applyProtection="1">
      <alignment vertical="center" wrapText="1"/>
    </xf>
    <xf numFmtId="0" fontId="26" fillId="2" borderId="1" xfId="0" applyFont="1" applyFill="1" applyBorder="1" applyAlignment="1" applyProtection="1">
      <alignment horizontal="left" vertical="center" wrapText="1"/>
    </xf>
    <xf numFmtId="1" fontId="26" fillId="22" borderId="15" xfId="0" applyNumberFormat="1" applyFont="1" applyFill="1" applyBorder="1" applyAlignment="1">
      <alignment horizontal="center" vertical="center"/>
    </xf>
    <xf numFmtId="0" fontId="27" fillId="22" borderId="34" xfId="0" applyFont="1" applyFill="1" applyBorder="1" applyAlignment="1" applyProtection="1">
      <alignment horizontal="center" vertical="center" wrapText="1"/>
      <protection locked="0"/>
    </xf>
    <xf numFmtId="1" fontId="27" fillId="22" borderId="10" xfId="0" applyNumberFormat="1" applyFont="1" applyFill="1" applyBorder="1" applyAlignment="1" applyProtection="1">
      <alignment horizontal="center" vertical="center"/>
      <protection locked="0"/>
    </xf>
    <xf numFmtId="1" fontId="26" fillId="22" borderId="51" xfId="0" applyNumberFormat="1" applyFont="1" applyFill="1" applyBorder="1" applyAlignment="1" applyProtection="1">
      <alignment horizontal="center" vertical="center" wrapText="1"/>
      <protection locked="0"/>
    </xf>
    <xf numFmtId="0" fontId="26" fillId="22" borderId="8" xfId="0" applyFont="1" applyFill="1" applyBorder="1" applyAlignment="1" applyProtection="1">
      <alignment horizontal="center" vertical="center" wrapText="1"/>
      <protection locked="0"/>
    </xf>
    <xf numFmtId="0" fontId="26" fillId="22" borderId="50" xfId="0" applyFont="1" applyFill="1" applyBorder="1" applyAlignment="1" applyProtection="1">
      <alignment horizontal="center" vertical="center" wrapText="1"/>
      <protection locked="0"/>
    </xf>
    <xf numFmtId="0" fontId="27" fillId="22" borderId="1" xfId="0" applyFont="1" applyFill="1" applyBorder="1" applyAlignment="1">
      <alignment horizontal="center" vertical="center" wrapText="1"/>
    </xf>
    <xf numFmtId="0" fontId="8" fillId="23" borderId="35" xfId="0" applyFont="1" applyFill="1" applyBorder="1" applyAlignment="1">
      <alignment horizontal="center" vertical="center" wrapText="1"/>
    </xf>
    <xf numFmtId="0" fontId="27" fillId="24" borderId="34" xfId="0" applyFont="1" applyFill="1" applyBorder="1" applyAlignment="1">
      <alignment horizontal="center" vertical="center"/>
    </xf>
    <xf numFmtId="0" fontId="40" fillId="0" borderId="0" xfId="0" applyFont="1" applyAlignment="1">
      <alignment vertical="top" wrapText="1"/>
    </xf>
    <xf numFmtId="0" fontId="40" fillId="3" borderId="0" xfId="0" applyFont="1" applyFill="1" applyAlignment="1">
      <alignment vertical="top" wrapText="1"/>
    </xf>
    <xf numFmtId="0" fontId="18" fillId="3" borderId="43" xfId="1" applyFont="1" applyFill="1" applyBorder="1" applyAlignment="1">
      <alignment vertical="center" wrapText="1"/>
    </xf>
    <xf numFmtId="0" fontId="18" fillId="3" borderId="40" xfId="1" applyFont="1" applyFill="1" applyBorder="1" applyAlignment="1">
      <alignment vertical="center" wrapText="1"/>
    </xf>
    <xf numFmtId="0" fontId="40" fillId="3" borderId="40" xfId="1" applyFont="1" applyFill="1" applyBorder="1" applyAlignment="1">
      <alignment horizontal="center" vertical="center" wrapText="1"/>
    </xf>
    <xf numFmtId="0" fontId="18" fillId="3" borderId="44" xfId="1" applyFont="1" applyFill="1" applyBorder="1" applyAlignment="1">
      <alignment horizontal="center" vertical="center" wrapText="1"/>
    </xf>
    <xf numFmtId="4" fontId="35" fillId="0" borderId="0" xfId="0" applyNumberFormat="1" applyFont="1" applyFill="1" applyBorder="1" applyAlignment="1">
      <alignment horizontal="center" vertical="center" wrapText="1"/>
    </xf>
    <xf numFmtId="4" fontId="0" fillId="0" borderId="0" xfId="0" applyNumberFormat="1" applyFont="1" applyFill="1" applyBorder="1" applyAlignment="1">
      <alignment horizontal="center" vertical="center" wrapText="1"/>
    </xf>
    <xf numFmtId="4" fontId="5" fillId="0" borderId="0" xfId="0" applyNumberFormat="1" applyFont="1" applyFill="1" applyBorder="1" applyAlignment="1">
      <alignment horizontal="center" vertical="center" wrapText="1"/>
    </xf>
    <xf numFmtId="0" fontId="35" fillId="0" borderId="0" xfId="0" applyFont="1" applyBorder="1" applyAlignment="1"/>
    <xf numFmtId="4" fontId="42" fillId="16" borderId="56" xfId="0" applyNumberFormat="1" applyFont="1" applyFill="1" applyBorder="1" applyAlignment="1">
      <alignment horizontal="center" vertical="center" wrapText="1"/>
    </xf>
    <xf numFmtId="0" fontId="45" fillId="0" borderId="0" xfId="0" applyFont="1"/>
    <xf numFmtId="0" fontId="2" fillId="0" borderId="0" xfId="4" applyBorder="1" applyAlignment="1">
      <alignment horizontal="center" vertical="center" wrapText="1"/>
    </xf>
    <xf numFmtId="0" fontId="2" fillId="5" borderId="0" xfId="4" applyFont="1" applyFill="1" applyBorder="1" applyAlignment="1">
      <alignment horizontal="center" vertical="center" wrapText="1"/>
    </xf>
    <xf numFmtId="0" fontId="2" fillId="6" borderId="0" xfId="4" applyFont="1" applyFill="1" applyBorder="1" applyAlignment="1">
      <alignment horizontal="center" vertical="center" wrapText="1"/>
    </xf>
    <xf numFmtId="0" fontId="2" fillId="12" borderId="0" xfId="4" applyFont="1" applyFill="1" applyBorder="1" applyAlignment="1">
      <alignment horizontal="center" vertical="center" wrapText="1"/>
    </xf>
    <xf numFmtId="0" fontId="2" fillId="7" borderId="0" xfId="4" applyFont="1" applyFill="1" applyBorder="1" applyAlignment="1">
      <alignment horizontal="center" vertical="center" wrapText="1"/>
    </xf>
    <xf numFmtId="0" fontId="37" fillId="0" borderId="0" xfId="4" applyFont="1" applyFill="1" applyBorder="1" applyAlignment="1">
      <alignment horizontal="center" vertical="center" wrapText="1"/>
    </xf>
    <xf numFmtId="9" fontId="2" fillId="0" borderId="46" xfId="4" applyNumberFormat="1" applyFont="1" applyBorder="1" applyAlignment="1">
      <alignment horizontal="center" vertical="center" wrapText="1"/>
    </xf>
    <xf numFmtId="0" fontId="0" fillId="15" borderId="46" xfId="0" applyFill="1" applyBorder="1" applyAlignment="1">
      <alignment horizontal="center" vertical="center"/>
    </xf>
    <xf numFmtId="1" fontId="0" fillId="15" borderId="46" xfId="0" applyNumberFormat="1" applyFill="1" applyBorder="1" applyAlignment="1">
      <alignment horizontal="center" vertical="center"/>
    </xf>
    <xf numFmtId="4" fontId="35" fillId="15" borderId="31" xfId="0" applyNumberFormat="1" applyFont="1" applyFill="1" applyBorder="1" applyAlignment="1">
      <alignment horizontal="center" vertical="center" wrapText="1"/>
    </xf>
    <xf numFmtId="4" fontId="35" fillId="3" borderId="17" xfId="0" applyNumberFormat="1" applyFont="1" applyFill="1" applyBorder="1" applyAlignment="1">
      <alignment horizontal="center" vertical="center" wrapText="1"/>
    </xf>
    <xf numFmtId="9" fontId="35" fillId="0" borderId="31" xfId="0" applyNumberFormat="1" applyFont="1" applyFill="1" applyBorder="1" applyAlignment="1">
      <alignment horizontal="center" vertical="center" wrapText="1"/>
    </xf>
    <xf numFmtId="0" fontId="0" fillId="15" borderId="38" xfId="0" applyFill="1" applyBorder="1" applyAlignment="1">
      <alignment horizontal="center" vertical="center"/>
    </xf>
    <xf numFmtId="4" fontId="42" fillId="16" borderId="51" xfId="0" applyNumberFormat="1" applyFont="1" applyFill="1" applyBorder="1" applyAlignment="1">
      <alignment horizontal="center" vertical="center" wrapText="1"/>
    </xf>
    <xf numFmtId="4" fontId="42" fillId="16" borderId="13" xfId="0" applyNumberFormat="1" applyFont="1" applyFill="1" applyBorder="1" applyAlignment="1">
      <alignment horizontal="center" vertical="center" wrapText="1"/>
    </xf>
    <xf numFmtId="0" fontId="21" fillId="8" borderId="5" xfId="0" applyFont="1" applyFill="1" applyBorder="1" applyAlignment="1">
      <alignment horizontal="center" vertical="center"/>
    </xf>
    <xf numFmtId="0" fontId="0" fillId="0" borderId="57" xfId="0" applyBorder="1" applyAlignment="1">
      <alignment horizontal="center"/>
    </xf>
    <xf numFmtId="0" fontId="0" fillId="0" borderId="57" xfId="0" applyBorder="1"/>
    <xf numFmtId="9" fontId="0" fillId="0" borderId="46" xfId="0" applyNumberFormat="1" applyFont="1" applyFill="1" applyBorder="1" applyAlignment="1">
      <alignment horizontal="center" vertical="center" wrapText="1"/>
    </xf>
    <xf numFmtId="167" fontId="29" fillId="2" borderId="0" xfId="0" applyNumberFormat="1" applyFont="1" applyFill="1" applyAlignment="1">
      <alignment horizontal="center" vertical="center" wrapText="1"/>
    </xf>
    <xf numFmtId="0" fontId="8" fillId="23" borderId="5" xfId="0" applyFont="1" applyFill="1" applyBorder="1" applyAlignment="1">
      <alignment horizontal="center" vertical="center" wrapText="1"/>
    </xf>
    <xf numFmtId="0" fontId="18" fillId="24" borderId="24" xfId="0" applyFont="1" applyFill="1" applyBorder="1" applyAlignment="1" applyProtection="1">
      <alignment horizontal="center" vertical="center" wrapText="1"/>
      <protection locked="0"/>
    </xf>
    <xf numFmtId="0" fontId="26" fillId="0" borderId="0" xfId="0" applyFont="1" applyAlignment="1">
      <alignment horizontal="center" vertical="center" wrapText="1"/>
    </xf>
    <xf numFmtId="0" fontId="8" fillId="3" borderId="6" xfId="0" applyFont="1" applyFill="1" applyBorder="1" applyAlignment="1">
      <alignment horizontal="left" vertical="center"/>
    </xf>
    <xf numFmtId="0" fontId="18" fillId="3" borderId="40" xfId="1" applyFont="1" applyFill="1" applyBorder="1" applyAlignment="1">
      <alignment horizontal="center" vertical="center" wrapText="1"/>
    </xf>
    <xf numFmtId="0" fontId="8" fillId="0" borderId="19" xfId="0" applyFont="1" applyBorder="1" applyAlignment="1">
      <alignment horizontal="left" vertical="center"/>
    </xf>
    <xf numFmtId="0" fontId="9" fillId="0" borderId="0" xfId="0" applyFont="1" applyBorder="1" applyAlignment="1">
      <alignment horizontal="center" vertical="center"/>
    </xf>
    <xf numFmtId="0" fontId="8" fillId="3" borderId="0" xfId="0" applyFont="1" applyFill="1" applyBorder="1" applyAlignment="1">
      <alignment horizontal="left" vertical="center"/>
    </xf>
    <xf numFmtId="0" fontId="32" fillId="0" borderId="0" xfId="0" applyFont="1" applyBorder="1" applyAlignment="1">
      <alignment horizontal="center"/>
    </xf>
    <xf numFmtId="0" fontId="26" fillId="0" borderId="41" xfId="0" applyFont="1" applyFill="1" applyBorder="1" applyAlignment="1">
      <alignment horizontal="center" vertical="center" wrapText="1"/>
    </xf>
    <xf numFmtId="0" fontId="25" fillId="0" borderId="25" xfId="0" applyFont="1" applyFill="1" applyBorder="1" applyAlignment="1">
      <alignment horizontal="center" vertical="center"/>
    </xf>
    <xf numFmtId="0" fontId="25" fillId="0" borderId="41" xfId="0" applyFont="1" applyFill="1" applyBorder="1" applyAlignment="1">
      <alignment horizontal="center" vertical="center"/>
    </xf>
    <xf numFmtId="0" fontId="25" fillId="0" borderId="34" xfId="0" applyFont="1" applyFill="1" applyBorder="1" applyAlignment="1">
      <alignment horizontal="center" vertical="center"/>
    </xf>
    <xf numFmtId="0" fontId="26" fillId="0" borderId="22" xfId="0" applyFont="1" applyFill="1" applyBorder="1" applyAlignment="1">
      <alignment horizontal="center" vertical="center" wrapText="1"/>
    </xf>
    <xf numFmtId="0" fontId="25" fillId="0" borderId="45" xfId="0" applyFont="1" applyFill="1" applyBorder="1" applyAlignment="1">
      <alignment horizontal="center" vertical="center"/>
    </xf>
    <xf numFmtId="0" fontId="25" fillId="0" borderId="11" xfId="0" applyFont="1" applyFill="1" applyBorder="1" applyAlignment="1">
      <alignment horizontal="center" vertical="center"/>
    </xf>
    <xf numFmtId="0" fontId="27" fillId="0" borderId="25" xfId="0" applyFont="1" applyFill="1" applyBorder="1" applyAlignment="1">
      <alignment horizontal="center" vertical="center" wrapText="1"/>
    </xf>
    <xf numFmtId="0" fontId="25" fillId="0" borderId="8" xfId="0" applyFont="1" applyFill="1" applyBorder="1" applyAlignment="1">
      <alignment horizontal="center" vertical="center"/>
    </xf>
    <xf numFmtId="0" fontId="27" fillId="0" borderId="1" xfId="0" applyFont="1" applyFill="1" applyBorder="1" applyAlignment="1">
      <alignment horizontal="center" vertical="center" wrapText="1"/>
    </xf>
    <xf numFmtId="0" fontId="8" fillId="23" borderId="6"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9" fillId="2" borderId="6" xfId="0" applyFont="1" applyFill="1" applyBorder="1" applyAlignment="1">
      <alignment vertical="center" wrapText="1"/>
    </xf>
    <xf numFmtId="0" fontId="27" fillId="22" borderId="7" xfId="0" applyFont="1" applyFill="1" applyBorder="1" applyAlignment="1">
      <alignment horizontal="center" vertical="center" wrapText="1"/>
    </xf>
    <xf numFmtId="0" fontId="27" fillId="22" borderId="2" xfId="0" applyFont="1" applyFill="1" applyBorder="1" applyAlignment="1">
      <alignment horizontal="center" vertical="center" wrapText="1"/>
    </xf>
    <xf numFmtId="0" fontId="27" fillId="22" borderId="5" xfId="0" applyFont="1" applyFill="1" applyBorder="1" applyAlignment="1">
      <alignment horizontal="center" vertical="center" wrapText="1"/>
    </xf>
    <xf numFmtId="0" fontId="27" fillId="22" borderId="6" xfId="0" applyFont="1" applyFill="1" applyBorder="1" applyAlignment="1">
      <alignment horizontal="center" vertical="center" wrapText="1"/>
    </xf>
    <xf numFmtId="0" fontId="27" fillId="22" borderId="35" xfId="0" applyFont="1" applyFill="1" applyBorder="1" applyAlignment="1">
      <alignment horizontal="center" vertical="center" wrapText="1"/>
    </xf>
    <xf numFmtId="0" fontId="18" fillId="24" borderId="7" xfId="0" applyFont="1" applyFill="1" applyBorder="1" applyAlignment="1">
      <alignment horizontal="center" vertical="center" wrapText="1"/>
    </xf>
    <xf numFmtId="0" fontId="27" fillId="24" borderId="2" xfId="0" applyFont="1" applyFill="1" applyBorder="1" applyAlignment="1">
      <alignment horizontal="center" vertical="center" wrapText="1"/>
    </xf>
    <xf numFmtId="0" fontId="18" fillId="24" borderId="5" xfId="0" applyFont="1" applyFill="1" applyBorder="1" applyAlignment="1">
      <alignment horizontal="center" vertical="center" wrapText="1"/>
    </xf>
    <xf numFmtId="0" fontId="27" fillId="24" borderId="35" xfId="0" applyFont="1" applyFill="1" applyBorder="1" applyAlignment="1">
      <alignment horizontal="center" vertical="center" wrapText="1"/>
    </xf>
    <xf numFmtId="0" fontId="18" fillId="24" borderId="24" xfId="0" applyFont="1" applyFill="1" applyBorder="1" applyAlignment="1">
      <alignment horizontal="center" vertical="center" wrapText="1"/>
    </xf>
    <xf numFmtId="0" fontId="18" fillId="24" borderId="47" xfId="0" applyFont="1" applyFill="1" applyBorder="1" applyAlignment="1">
      <alignment horizontal="center" vertical="center" wrapText="1"/>
    </xf>
    <xf numFmtId="0" fontId="18" fillId="21" borderId="1" xfId="0" applyFont="1" applyFill="1" applyBorder="1" applyAlignment="1">
      <alignment horizontal="center" vertical="center" wrapText="1"/>
    </xf>
    <xf numFmtId="0" fontId="18" fillId="21" borderId="6" xfId="0" applyFont="1" applyFill="1" applyBorder="1" applyAlignment="1">
      <alignment horizontal="center" vertical="center" wrapText="1"/>
    </xf>
    <xf numFmtId="0" fontId="14" fillId="0" borderId="0" xfId="0" applyFont="1" applyBorder="1"/>
    <xf numFmtId="0" fontId="3" fillId="21" borderId="8" xfId="0" applyFont="1" applyFill="1" applyBorder="1" applyAlignment="1" applyProtection="1">
      <alignment horizontal="center" vertical="center"/>
    </xf>
    <xf numFmtId="0" fontId="3" fillId="21" borderId="1" xfId="0" applyFont="1" applyFill="1" applyBorder="1" applyAlignment="1" applyProtection="1">
      <alignment horizontal="center" vertical="center"/>
    </xf>
    <xf numFmtId="0" fontId="3" fillId="21" borderId="25" xfId="0" applyFont="1" applyFill="1" applyBorder="1" applyAlignment="1" applyProtection="1">
      <alignment horizontal="center" vertical="center"/>
    </xf>
    <xf numFmtId="0" fontId="3" fillId="21" borderId="25" xfId="0" applyFont="1" applyFill="1" applyBorder="1" applyAlignment="1">
      <alignment horizontal="center" vertical="center" wrapText="1"/>
    </xf>
    <xf numFmtId="0" fontId="3" fillId="21" borderId="1" xfId="0" applyFont="1" applyFill="1" applyBorder="1" applyAlignment="1">
      <alignment horizontal="center" vertical="center" wrapText="1"/>
    </xf>
    <xf numFmtId="0" fontId="3" fillId="21" borderId="6" xfId="0" applyFont="1" applyFill="1" applyBorder="1" applyAlignment="1">
      <alignment horizontal="center" vertical="center" wrapText="1"/>
    </xf>
    <xf numFmtId="0" fontId="27" fillId="2" borderId="32" xfId="0" applyFont="1" applyFill="1" applyBorder="1" applyAlignment="1" applyProtection="1">
      <alignment horizontal="center" vertical="center" wrapText="1"/>
      <protection locked="0"/>
    </xf>
    <xf numFmtId="0" fontId="27" fillId="2" borderId="27" xfId="0" applyFont="1" applyFill="1" applyBorder="1" applyAlignment="1" applyProtection="1">
      <alignment horizontal="center" vertical="center" wrapText="1"/>
      <protection locked="0"/>
    </xf>
    <xf numFmtId="0" fontId="27" fillId="2" borderId="1"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18" fillId="21" borderId="30" xfId="0" applyFont="1" applyFill="1" applyBorder="1" applyAlignment="1">
      <alignment horizontal="center" vertical="center" wrapText="1"/>
    </xf>
    <xf numFmtId="0" fontId="18" fillId="24" borderId="10" xfId="0" applyFont="1" applyFill="1" applyBorder="1" applyAlignment="1">
      <alignment horizontal="center" vertical="center" wrapText="1"/>
    </xf>
    <xf numFmtId="0" fontId="18" fillId="24" borderId="1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8" fillId="24" borderId="12" xfId="0" applyFont="1" applyFill="1" applyBorder="1" applyAlignment="1" applyProtection="1">
      <alignment horizontal="center" vertical="center" wrapText="1"/>
      <protection locked="0"/>
    </xf>
    <xf numFmtId="0" fontId="27" fillId="24" borderId="11"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27" fillId="2" borderId="30" xfId="0" applyFont="1" applyFill="1" applyBorder="1" applyAlignment="1">
      <alignment horizontal="left" vertical="center" wrapText="1"/>
    </xf>
    <xf numFmtId="0" fontId="27" fillId="0" borderId="50" xfId="0" applyFont="1" applyFill="1" applyBorder="1" applyAlignment="1">
      <alignment horizontal="center" vertical="center" wrapText="1"/>
    </xf>
    <xf numFmtId="0" fontId="25" fillId="0" borderId="3" xfId="0" applyFont="1" applyFill="1" applyBorder="1" applyAlignment="1">
      <alignment horizontal="center" vertical="center"/>
    </xf>
    <xf numFmtId="0" fontId="27" fillId="22" borderId="14" xfId="0" applyFont="1" applyFill="1" applyBorder="1" applyAlignment="1" applyProtection="1">
      <alignment vertical="center" wrapText="1"/>
      <protection locked="0"/>
    </xf>
    <xf numFmtId="0" fontId="25" fillId="2" borderId="8" xfId="0" applyFont="1" applyFill="1" applyBorder="1" applyAlignment="1">
      <alignment horizontal="justify" vertical="center" wrapText="1"/>
    </xf>
    <xf numFmtId="0" fontId="4" fillId="0" borderId="8" xfId="0" applyFont="1" applyFill="1" applyBorder="1" applyAlignment="1">
      <alignment horizontal="center" vertical="center" wrapText="1"/>
    </xf>
    <xf numFmtId="0" fontId="27" fillId="22" borderId="2" xfId="0" applyFont="1" applyFill="1" applyBorder="1" applyAlignment="1" applyProtection="1">
      <alignment vertical="center" wrapText="1"/>
      <protection locked="0"/>
    </xf>
    <xf numFmtId="2" fontId="20" fillId="3" borderId="40" xfId="1" applyNumberFormat="1" applyFont="1" applyFill="1" applyBorder="1" applyAlignment="1">
      <alignment horizontal="center" vertical="center" wrapText="1"/>
    </xf>
    <xf numFmtId="14" fontId="27" fillId="22" borderId="25" xfId="0" applyNumberFormat="1" applyFont="1" applyFill="1" applyBorder="1" applyAlignment="1" applyProtection="1">
      <alignment horizontal="center" vertical="center" wrapText="1"/>
      <protection locked="0"/>
    </xf>
    <xf numFmtId="14" fontId="27" fillId="22" borderId="30" xfId="0" applyNumberFormat="1" applyFont="1" applyFill="1" applyBorder="1" applyAlignment="1" applyProtection="1">
      <alignment horizontal="center" vertical="center" wrapText="1"/>
      <protection locked="0"/>
    </xf>
    <xf numFmtId="0" fontId="26" fillId="22" borderId="46" xfId="0" applyFont="1" applyFill="1" applyBorder="1" applyAlignment="1">
      <alignment horizontal="center" vertical="center" wrapText="1"/>
    </xf>
    <xf numFmtId="0" fontId="25" fillId="0" borderId="30" xfId="0" applyFont="1" applyFill="1" applyBorder="1" applyAlignment="1">
      <alignment horizontal="center" vertical="center"/>
    </xf>
    <xf numFmtId="0" fontId="27" fillId="2" borderId="27"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18" fillId="24" borderId="51" xfId="0" applyFont="1" applyFill="1" applyBorder="1" applyAlignment="1">
      <alignment horizontal="center" vertical="center" wrapText="1"/>
    </xf>
    <xf numFmtId="0" fontId="27" fillId="2" borderId="8" xfId="0" applyFont="1" applyFill="1" applyBorder="1" applyAlignment="1">
      <alignment vertical="center" wrapText="1"/>
    </xf>
    <xf numFmtId="0" fontId="27" fillId="2" borderId="3" xfId="0" applyFont="1" applyFill="1" applyBorder="1" applyAlignment="1">
      <alignment vertical="center" wrapText="1"/>
    </xf>
    <xf numFmtId="0" fontId="27" fillId="2" borderId="3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5" fillId="2" borderId="4" xfId="0" applyFont="1" applyFill="1" applyBorder="1" applyAlignment="1">
      <alignment horizontal="left" vertical="center" wrapText="1"/>
    </xf>
    <xf numFmtId="0" fontId="27" fillId="22" borderId="13" xfId="0" applyFont="1" applyFill="1" applyBorder="1" applyAlignment="1">
      <alignment horizontal="center" vertical="center" wrapText="1"/>
    </xf>
    <xf numFmtId="0" fontId="27" fillId="22" borderId="12"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2" borderId="3" xfId="0" applyFont="1" applyFill="1" applyBorder="1" applyAlignment="1">
      <alignment horizontal="center" vertical="center" wrapText="1"/>
    </xf>
    <xf numFmtId="0" fontId="25" fillId="2" borderId="4" xfId="0" applyFont="1" applyFill="1" applyBorder="1" applyAlignment="1">
      <alignment horizontal="justify" vertical="center" wrapText="1"/>
    </xf>
    <xf numFmtId="0" fontId="25" fillId="2" borderId="30" xfId="0" applyFont="1" applyFill="1" applyBorder="1" applyAlignment="1">
      <alignment horizontal="justify" vertical="center" wrapText="1"/>
    </xf>
    <xf numFmtId="0" fontId="27" fillId="2" borderId="60" xfId="0" applyFont="1" applyFill="1" applyBorder="1" applyAlignment="1">
      <alignment horizontal="left" vertical="center" wrapText="1"/>
    </xf>
    <xf numFmtId="0" fontId="48" fillId="2" borderId="4" xfId="0" applyFont="1" applyFill="1" applyBorder="1" applyAlignment="1">
      <alignment horizontal="center" vertical="center" wrapText="1"/>
    </xf>
    <xf numFmtId="1" fontId="27" fillId="22" borderId="10" xfId="0" applyNumberFormat="1" applyFont="1" applyFill="1" applyBorder="1" applyAlignment="1">
      <alignment horizontal="center" vertical="center" wrapText="1"/>
    </xf>
    <xf numFmtId="17" fontId="27" fillId="22" borderId="30" xfId="0" applyNumberFormat="1" applyFont="1" applyFill="1" applyBorder="1" applyAlignment="1" applyProtection="1">
      <alignment horizontal="center" vertical="center" wrapText="1"/>
      <protection locked="0"/>
    </xf>
    <xf numFmtId="1" fontId="27" fillId="22" borderId="13" xfId="0" applyNumberFormat="1" applyFont="1" applyFill="1" applyBorder="1" applyAlignment="1">
      <alignment horizontal="center" vertical="center" wrapText="1"/>
    </xf>
    <xf numFmtId="17" fontId="27" fillId="22" borderId="4" xfId="0" applyNumberFormat="1" applyFont="1" applyFill="1" applyBorder="1" applyAlignment="1" applyProtection="1">
      <alignment horizontal="center" vertical="center" wrapText="1"/>
      <protection locked="0"/>
    </xf>
    <xf numFmtId="1" fontId="27" fillId="22" borderId="13" xfId="0" applyNumberFormat="1" applyFont="1" applyFill="1" applyBorder="1" applyAlignment="1">
      <alignment vertical="center" wrapText="1"/>
    </xf>
    <xf numFmtId="0" fontId="27" fillId="22" borderId="4" xfId="0" applyFont="1" applyFill="1" applyBorder="1" applyAlignment="1" applyProtection="1">
      <alignment horizontal="center" vertical="center" wrapText="1"/>
      <protection locked="0"/>
    </xf>
    <xf numFmtId="1" fontId="27" fillId="22" borderId="12" xfId="0" applyNumberFormat="1" applyFont="1" applyFill="1" applyBorder="1" applyAlignment="1">
      <alignment horizontal="center" vertical="center" wrapText="1"/>
    </xf>
    <xf numFmtId="17" fontId="27" fillId="22" borderId="3" xfId="0" applyNumberFormat="1" applyFont="1" applyFill="1" applyBorder="1" applyAlignment="1" applyProtection="1">
      <alignment horizontal="center" vertical="center" wrapText="1"/>
      <protection locked="0"/>
    </xf>
    <xf numFmtId="1" fontId="26" fillId="22" borderId="10" xfId="0" applyNumberFormat="1" applyFont="1" applyFill="1" applyBorder="1" applyAlignment="1" applyProtection="1">
      <alignment horizontal="center" vertical="center"/>
      <protection locked="0"/>
    </xf>
    <xf numFmtId="14" fontId="26" fillId="22" borderId="30" xfId="0" applyNumberFormat="1" applyFont="1" applyFill="1" applyBorder="1" applyAlignment="1" applyProtection="1">
      <alignment horizontal="center" vertical="center"/>
      <protection locked="0"/>
    </xf>
    <xf numFmtId="1" fontId="26" fillId="22" borderId="13" xfId="0" applyNumberFormat="1" applyFont="1" applyFill="1" applyBorder="1" applyAlignment="1" applyProtection="1">
      <alignment horizontal="center" vertical="center"/>
      <protection locked="0"/>
    </xf>
    <xf numFmtId="0" fontId="26" fillId="22" borderId="4" xfId="0" applyFont="1" applyFill="1" applyBorder="1" applyAlignment="1" applyProtection="1">
      <alignment vertical="center"/>
      <protection locked="0"/>
    </xf>
    <xf numFmtId="1" fontId="26" fillId="22" borderId="13" xfId="0" applyNumberFormat="1" applyFont="1" applyFill="1" applyBorder="1" applyAlignment="1" applyProtection="1">
      <alignment vertical="center"/>
      <protection locked="0"/>
    </xf>
    <xf numFmtId="1" fontId="26" fillId="22" borderId="47" xfId="0" applyNumberFormat="1" applyFont="1" applyFill="1" applyBorder="1" applyAlignment="1" applyProtection="1">
      <alignment vertical="center"/>
      <protection locked="0"/>
    </xf>
    <xf numFmtId="0" fontId="26" fillId="22" borderId="9" xfId="0" applyFont="1" applyFill="1" applyBorder="1" applyAlignment="1" applyProtection="1">
      <alignment vertical="center"/>
      <protection locked="0"/>
    </xf>
    <xf numFmtId="14" fontId="27" fillId="22" borderId="20" xfId="0" applyNumberFormat="1" applyFont="1" applyFill="1" applyBorder="1" applyAlignment="1">
      <alignment horizontal="center" vertical="center" wrapText="1"/>
    </xf>
    <xf numFmtId="167" fontId="39" fillId="22" borderId="62" xfId="0" applyNumberFormat="1" applyFont="1" applyFill="1" applyBorder="1" applyAlignment="1">
      <alignment vertical="center" wrapText="1"/>
    </xf>
    <xf numFmtId="14" fontId="39" fillId="22" borderId="3" xfId="0" applyNumberFormat="1" applyFont="1" applyFill="1" applyBorder="1" applyAlignment="1">
      <alignment horizontal="center" vertical="center" wrapText="1"/>
    </xf>
    <xf numFmtId="0" fontId="27" fillId="22" borderId="24" xfId="0" applyFont="1" applyFill="1" applyBorder="1" applyAlignment="1">
      <alignment horizontal="center" vertical="center" wrapText="1"/>
    </xf>
    <xf numFmtId="17" fontId="27" fillId="22" borderId="25" xfId="0" applyNumberFormat="1" applyFont="1" applyFill="1" applyBorder="1" applyAlignment="1">
      <alignment horizontal="center" vertical="center" wrapText="1"/>
    </xf>
    <xf numFmtId="0" fontId="27" fillId="22" borderId="34" xfId="0" applyFont="1" applyFill="1" applyBorder="1" applyAlignment="1" applyProtection="1">
      <alignment vertical="center" wrapText="1"/>
      <protection locked="0"/>
    </xf>
    <xf numFmtId="0" fontId="27" fillId="22" borderId="35" xfId="0" applyFont="1" applyFill="1" applyBorder="1" applyAlignment="1">
      <alignment horizontal="left" vertical="center" wrapText="1"/>
    </xf>
    <xf numFmtId="0" fontId="25" fillId="2" borderId="25" xfId="0" applyFont="1" applyFill="1" applyBorder="1" applyAlignment="1">
      <alignment vertical="center" wrapText="1"/>
    </xf>
    <xf numFmtId="0" fontId="27" fillId="2" borderId="34" xfId="0" applyFont="1" applyFill="1" applyBorder="1" applyAlignment="1">
      <alignment horizontal="center" vertical="center" wrapText="1"/>
    </xf>
    <xf numFmtId="0" fontId="25" fillId="2" borderId="30" xfId="0" applyFont="1" applyFill="1" applyBorder="1" applyAlignment="1">
      <alignment horizontal="center" vertical="center"/>
    </xf>
    <xf numFmtId="0" fontId="27" fillId="2" borderId="11" xfId="0" applyFont="1" applyFill="1" applyBorder="1" applyAlignment="1">
      <alignment horizontal="center" vertical="center" wrapText="1"/>
    </xf>
    <xf numFmtId="0" fontId="25" fillId="2" borderId="3" xfId="0" applyFont="1" applyFill="1" applyBorder="1" applyAlignment="1">
      <alignment horizontal="center" vertical="center"/>
    </xf>
    <xf numFmtId="0" fontId="27" fillId="2" borderId="14" xfId="0" applyFont="1" applyFill="1" applyBorder="1" applyAlignment="1">
      <alignment horizontal="center" vertical="center" wrapText="1"/>
    </xf>
    <xf numFmtId="0" fontId="39" fillId="2" borderId="30" xfId="0" applyFont="1" applyFill="1" applyBorder="1" applyAlignment="1">
      <alignment horizontal="left" vertical="center" wrapText="1"/>
    </xf>
    <xf numFmtId="0" fontId="4" fillId="2" borderId="30" xfId="0" applyFont="1" applyFill="1" applyBorder="1" applyAlignment="1">
      <alignment horizontal="center" vertical="center" wrapText="1"/>
    </xf>
    <xf numFmtId="0" fontId="39" fillId="2" borderId="4" xfId="0" applyFont="1" applyFill="1" applyBorder="1" applyAlignment="1">
      <alignment horizontal="left" vertical="center" wrapText="1"/>
    </xf>
    <xf numFmtId="0" fontId="39" fillId="2" borderId="3" xfId="0" applyFont="1" applyFill="1" applyBorder="1" applyAlignment="1">
      <alignment horizontal="left" vertical="center" wrapText="1"/>
    </xf>
    <xf numFmtId="1" fontId="39" fillId="2" borderId="3" xfId="0" applyNumberFormat="1" applyFont="1" applyFill="1" applyBorder="1" applyAlignment="1">
      <alignment horizontal="center" vertical="center" wrapText="1"/>
    </xf>
    <xf numFmtId="0" fontId="39" fillId="2" borderId="14" xfId="0" applyFont="1" applyFill="1" applyBorder="1" applyAlignment="1">
      <alignment horizontal="center" vertical="center" wrapText="1"/>
    </xf>
    <xf numFmtId="0" fontId="18" fillId="25" borderId="12" xfId="0" applyFont="1" applyFill="1" applyBorder="1" applyAlignment="1">
      <alignment horizontal="center" vertical="center" wrapText="1"/>
    </xf>
    <xf numFmtId="0" fontId="0" fillId="0" borderId="70" xfId="0" applyBorder="1"/>
    <xf numFmtId="0" fontId="0" fillId="0" borderId="71" xfId="0" applyBorder="1"/>
    <xf numFmtId="0" fontId="0" fillId="0" borderId="72" xfId="0" applyBorder="1"/>
    <xf numFmtId="0" fontId="0" fillId="0" borderId="73" xfId="0" applyBorder="1"/>
    <xf numFmtId="0" fontId="0" fillId="0" borderId="74" xfId="0" applyBorder="1"/>
    <xf numFmtId="0" fontId="0" fillId="0" borderId="75" xfId="0" applyBorder="1"/>
    <xf numFmtId="4" fontId="0" fillId="0" borderId="75" xfId="0" applyNumberFormat="1" applyFont="1" applyFill="1" applyBorder="1" applyAlignment="1">
      <alignment horizontal="center" vertical="center" wrapText="1"/>
    </xf>
    <xf numFmtId="4" fontId="35" fillId="0" borderId="76" xfId="0" applyNumberFormat="1" applyFont="1" applyFill="1" applyBorder="1" applyAlignment="1">
      <alignment horizontal="center" vertical="center" wrapText="1"/>
    </xf>
    <xf numFmtId="0" fontId="0" fillId="0" borderId="77" xfId="0" applyBorder="1"/>
    <xf numFmtId="0" fontId="0" fillId="0" borderId="78" xfId="0" applyBorder="1"/>
    <xf numFmtId="0" fontId="0" fillId="0" borderId="0" xfId="0" applyBorder="1"/>
    <xf numFmtId="0" fontId="0" fillId="0" borderId="81" xfId="0" applyBorder="1"/>
    <xf numFmtId="0" fontId="39" fillId="0" borderId="82" xfId="0" applyFont="1" applyFill="1" applyBorder="1" applyAlignment="1">
      <alignment vertical="center" wrapText="1"/>
    </xf>
    <xf numFmtId="4" fontId="35" fillId="0" borderId="83" xfId="0" applyNumberFormat="1" applyFont="1" applyFill="1" applyBorder="1" applyAlignment="1">
      <alignment horizontal="center" vertical="center" wrapText="1"/>
    </xf>
    <xf numFmtId="0" fontId="39" fillId="0" borderId="73" xfId="0" applyFont="1" applyFill="1" applyBorder="1" applyAlignment="1">
      <alignment vertical="center" wrapText="1"/>
    </xf>
    <xf numFmtId="0" fontId="0" fillId="0" borderId="83" xfId="0" applyBorder="1"/>
    <xf numFmtId="0" fontId="0" fillId="15" borderId="84" xfId="0" applyFill="1" applyBorder="1" applyAlignment="1">
      <alignment horizontal="center" vertical="center"/>
    </xf>
    <xf numFmtId="0" fontId="51" fillId="24" borderId="34" xfId="0" applyFont="1" applyFill="1" applyBorder="1" applyAlignment="1">
      <alignment horizontal="center" vertical="center" wrapText="1"/>
    </xf>
    <xf numFmtId="0" fontId="51" fillId="24" borderId="64" xfId="0" applyFont="1" applyFill="1" applyBorder="1" applyAlignment="1">
      <alignment horizontal="center" vertical="center" wrapText="1"/>
    </xf>
    <xf numFmtId="0" fontId="51" fillId="24" borderId="14" xfId="0" applyFont="1" applyFill="1" applyBorder="1" applyAlignment="1">
      <alignment vertical="center" wrapText="1"/>
    </xf>
    <xf numFmtId="0" fontId="27" fillId="2" borderId="3" xfId="0" applyFont="1" applyFill="1" applyBorder="1" applyAlignment="1">
      <alignment horizontal="center" vertical="center" wrapText="1"/>
    </xf>
    <xf numFmtId="0" fontId="25" fillId="2" borderId="25" xfId="0" applyFont="1" applyFill="1" applyBorder="1" applyAlignment="1" applyProtection="1">
      <alignment horizontal="justify" vertical="center" wrapText="1"/>
    </xf>
    <xf numFmtId="0" fontId="51" fillId="24" borderId="2" xfId="0" applyFont="1" applyFill="1" applyBorder="1" applyAlignment="1">
      <alignment horizontal="left" vertical="center" wrapText="1"/>
    </xf>
    <xf numFmtId="0" fontId="27" fillId="2" borderId="30"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6" fillId="24" borderId="11" xfId="0" applyFont="1" applyFill="1" applyBorder="1" applyAlignment="1">
      <alignment vertical="center" wrapText="1"/>
    </xf>
    <xf numFmtId="0" fontId="26" fillId="24" borderId="34" xfId="0" applyFont="1" applyFill="1" applyBorder="1" applyAlignment="1">
      <alignment horizontal="left" vertical="center" wrapText="1"/>
    </xf>
    <xf numFmtId="0" fontId="27" fillId="2" borderId="9" xfId="0" applyFont="1" applyFill="1" applyBorder="1" applyAlignment="1">
      <alignment horizontal="center" vertical="center" wrapText="1"/>
    </xf>
    <xf numFmtId="0" fontId="18" fillId="2" borderId="12" xfId="0" applyFont="1" applyFill="1" applyBorder="1" applyAlignment="1">
      <alignment horizontal="center" vertical="center" wrapText="1"/>
    </xf>
    <xf numFmtId="0" fontId="27" fillId="24" borderId="2" xfId="0" applyFont="1" applyFill="1" applyBorder="1" applyAlignment="1">
      <alignment vertical="center" wrapText="1"/>
    </xf>
    <xf numFmtId="0" fontId="27" fillId="0" borderId="1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2" xfId="0" applyFont="1" applyBorder="1" applyAlignment="1">
      <alignment horizontal="center" vertical="center" wrapText="1"/>
    </xf>
    <xf numFmtId="0" fontId="25" fillId="2" borderId="30"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3" xfId="0" applyFont="1" applyFill="1" applyBorder="1" applyAlignment="1" applyProtection="1">
      <alignment horizontal="left" vertical="center" wrapText="1"/>
    </xf>
    <xf numFmtId="0" fontId="27" fillId="2" borderId="30" xfId="0" applyFont="1" applyFill="1" applyBorder="1" applyAlignment="1" applyProtection="1">
      <alignment horizontal="left" vertical="center" wrapText="1"/>
    </xf>
    <xf numFmtId="0" fontId="27" fillId="2" borderId="4" xfId="0" applyFont="1" applyFill="1" applyBorder="1" applyAlignment="1" applyProtection="1">
      <alignment horizontal="left" vertical="center" wrapText="1"/>
    </xf>
    <xf numFmtId="0" fontId="27" fillId="2" borderId="3" xfId="0" applyFont="1" applyFill="1" applyBorder="1" applyAlignment="1" applyProtection="1">
      <alignment horizontal="left" vertical="center" wrapText="1"/>
    </xf>
    <xf numFmtId="0" fontId="27" fillId="2" borderId="45" xfId="0" applyFont="1" applyFill="1" applyBorder="1" applyAlignment="1">
      <alignment horizontal="center" vertical="center" wrapText="1"/>
    </xf>
    <xf numFmtId="0" fontId="27" fillId="2" borderId="20" xfId="0" applyFont="1" applyFill="1" applyBorder="1" applyAlignment="1">
      <alignment horizontal="center" vertical="center" wrapText="1"/>
    </xf>
    <xf numFmtId="0" fontId="27" fillId="2" borderId="29" xfId="0" applyFont="1" applyFill="1" applyBorder="1" applyAlignment="1">
      <alignment horizontal="center" vertical="center" wrapText="1"/>
    </xf>
    <xf numFmtId="0" fontId="25" fillId="2" borderId="49" xfId="0" applyNumberFormat="1" applyFont="1" applyFill="1" applyBorder="1" applyAlignment="1">
      <alignment horizontal="center" vertical="center"/>
    </xf>
    <xf numFmtId="0" fontId="25" fillId="2" borderId="46" xfId="0" applyNumberFormat="1" applyFont="1" applyFill="1" applyBorder="1" applyAlignment="1">
      <alignment horizontal="center" vertical="center"/>
    </xf>
    <xf numFmtId="0" fontId="25" fillId="2" borderId="42" xfId="0" applyNumberFormat="1" applyFont="1" applyFill="1" applyBorder="1" applyAlignment="1">
      <alignment horizontal="center" vertical="center"/>
    </xf>
    <xf numFmtId="0" fontId="25" fillId="2" borderId="30"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3" xfId="0" applyFont="1" applyFill="1" applyBorder="1" applyAlignment="1">
      <alignment horizontal="center" vertical="center"/>
    </xf>
    <xf numFmtId="0" fontId="27" fillId="2" borderId="30"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5" fillId="2" borderId="59" xfId="0" applyFont="1" applyFill="1" applyBorder="1" applyAlignment="1">
      <alignment horizontal="center" vertical="center"/>
    </xf>
    <xf numFmtId="0" fontId="25" fillId="2" borderId="60" xfId="0" applyFont="1" applyFill="1" applyBorder="1" applyAlignment="1">
      <alignment horizontal="center" vertical="center"/>
    </xf>
    <xf numFmtId="0" fontId="25" fillId="2" borderId="27" xfId="0" applyFont="1" applyFill="1" applyBorder="1" applyAlignment="1">
      <alignment horizontal="center" vertical="center"/>
    </xf>
    <xf numFmtId="0" fontId="25" fillId="2" borderId="9" xfId="0" applyFont="1" applyFill="1" applyBorder="1" applyAlignment="1">
      <alignment horizontal="center" vertical="center"/>
    </xf>
    <xf numFmtId="0" fontId="18" fillId="24" borderId="10" xfId="0" applyFont="1" applyFill="1" applyBorder="1" applyAlignment="1" applyProtection="1">
      <alignment horizontal="center" vertical="center" wrapText="1"/>
      <protection locked="0"/>
    </xf>
    <xf numFmtId="0" fontId="18" fillId="24" borderId="13" xfId="0" applyFont="1" applyFill="1" applyBorder="1" applyAlignment="1" applyProtection="1">
      <alignment horizontal="center" vertical="center" wrapText="1"/>
      <protection locked="0"/>
    </xf>
    <xf numFmtId="0" fontId="18" fillId="24" borderId="47" xfId="0" applyFont="1" applyFill="1" applyBorder="1" applyAlignment="1" applyProtection="1">
      <alignment horizontal="center" vertical="center" wrapText="1"/>
      <protection locked="0"/>
    </xf>
    <xf numFmtId="0" fontId="27" fillId="2" borderId="30" xfId="0" applyFont="1" applyFill="1" applyBorder="1" applyAlignment="1" applyProtection="1">
      <alignment horizontal="center" vertical="center" wrapText="1"/>
      <protection locked="0"/>
    </xf>
    <xf numFmtId="0" fontId="27" fillId="2" borderId="4" xfId="0" applyFont="1" applyFill="1" applyBorder="1" applyAlignment="1" applyProtection="1">
      <alignment horizontal="center" vertical="center" wrapText="1"/>
      <protection locked="0"/>
    </xf>
    <xf numFmtId="0" fontId="27" fillId="2" borderId="9" xfId="0" applyFont="1" applyFill="1" applyBorder="1" applyAlignment="1" applyProtection="1">
      <alignment horizontal="center" vertical="center" wrapText="1"/>
      <protection locked="0"/>
    </xf>
    <xf numFmtId="0" fontId="4" fillId="22" borderId="11" xfId="0" applyFont="1" applyFill="1" applyBorder="1" applyAlignment="1" applyProtection="1">
      <alignment horizontal="left" vertical="center" wrapText="1"/>
      <protection locked="0"/>
    </xf>
    <xf numFmtId="0" fontId="4" fillId="22" borderId="37" xfId="0" applyFont="1" applyFill="1" applyBorder="1" applyAlignment="1" applyProtection="1">
      <alignment horizontal="left" vertical="center" wrapText="1"/>
      <protection locked="0"/>
    </xf>
    <xf numFmtId="0" fontId="4" fillId="22" borderId="14" xfId="0" applyFont="1" applyFill="1" applyBorder="1" applyAlignment="1" applyProtection="1">
      <alignment horizontal="left" vertical="center" wrapText="1"/>
      <protection locked="0"/>
    </xf>
    <xf numFmtId="167" fontId="39" fillId="22" borderId="10" xfId="0" applyNumberFormat="1" applyFont="1" applyFill="1" applyBorder="1" applyAlignment="1">
      <alignment horizontal="right" vertical="center" wrapText="1"/>
    </xf>
    <xf numFmtId="167" fontId="39" fillId="22" borderId="13" xfId="0" applyNumberFormat="1" applyFont="1" applyFill="1" applyBorder="1" applyAlignment="1">
      <alignment horizontal="right" vertical="center" wrapText="1"/>
    </xf>
    <xf numFmtId="14" fontId="39" fillId="22" borderId="30" xfId="0" applyNumberFormat="1" applyFont="1" applyFill="1" applyBorder="1" applyAlignment="1">
      <alignment horizontal="center" vertical="center" wrapText="1"/>
    </xf>
    <xf numFmtId="0" fontId="39" fillId="22" borderId="4" xfId="0" applyFont="1" applyFill="1" applyBorder="1" applyAlignment="1">
      <alignment horizontal="center" vertical="center" wrapText="1"/>
    </xf>
    <xf numFmtId="0" fontId="27" fillId="2" borderId="30"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58" xfId="0" applyFont="1" applyFill="1" applyBorder="1" applyAlignment="1">
      <alignment horizontal="center" vertical="center" wrapText="1"/>
    </xf>
    <xf numFmtId="0" fontId="27" fillId="0" borderId="65" xfId="0" applyFont="1" applyFill="1" applyBorder="1" applyAlignment="1">
      <alignment horizontal="center" vertical="center" wrapText="1"/>
    </xf>
    <xf numFmtId="0" fontId="27" fillId="6" borderId="60" xfId="0" applyFont="1" applyFill="1" applyBorder="1" applyAlignment="1">
      <alignment horizontal="center" vertical="center" wrapText="1"/>
    </xf>
    <xf numFmtId="0" fontId="27" fillId="6" borderId="27" xfId="0" applyFont="1" applyFill="1" applyBorder="1" applyAlignment="1">
      <alignment horizontal="center" vertical="center" wrapText="1"/>
    </xf>
    <xf numFmtId="0" fontId="6" fillId="19" borderId="25" xfId="1" applyFont="1" applyFill="1" applyBorder="1" applyAlignment="1">
      <alignment horizontal="center" vertical="center" wrapText="1"/>
    </xf>
    <xf numFmtId="0" fontId="6" fillId="19" borderId="6" xfId="1" applyFont="1" applyFill="1" applyBorder="1" applyAlignment="1">
      <alignment horizontal="center" vertical="center" wrapText="1"/>
    </xf>
    <xf numFmtId="0" fontId="8" fillId="23" borderId="49" xfId="0" applyFont="1" applyFill="1" applyBorder="1" applyAlignment="1">
      <alignment horizontal="center" vertical="center" wrapText="1"/>
    </xf>
    <xf numFmtId="0" fontId="8" fillId="23" borderId="44" xfId="0" applyFont="1" applyFill="1" applyBorder="1" applyAlignment="1">
      <alignment horizontal="center" vertical="center" wrapText="1"/>
    </xf>
    <xf numFmtId="0" fontId="6" fillId="19" borderId="8" xfId="1" applyFont="1" applyFill="1" applyBorder="1" applyAlignment="1">
      <alignment horizontal="center" vertical="center" wrapText="1"/>
    </xf>
    <xf numFmtId="0" fontId="6" fillId="19" borderId="9" xfId="1" applyFont="1" applyFill="1" applyBorder="1" applyAlignment="1">
      <alignment horizontal="center" vertical="center" wrapText="1"/>
    </xf>
    <xf numFmtId="0" fontId="6" fillId="19" borderId="51" xfId="1" applyFont="1" applyFill="1" applyBorder="1" applyAlignment="1">
      <alignment horizontal="center" vertical="center" wrapText="1"/>
    </xf>
    <xf numFmtId="0" fontId="6" fillId="19" borderId="47" xfId="1" applyFont="1" applyFill="1" applyBorder="1" applyAlignment="1">
      <alignment horizontal="center" vertical="center" wrapText="1"/>
    </xf>
    <xf numFmtId="0" fontId="8" fillId="23" borderId="24" xfId="0" applyFont="1" applyFill="1" applyBorder="1" applyAlignment="1">
      <alignment horizontal="center" vertical="center" wrapText="1"/>
    </xf>
    <xf numFmtId="0" fontId="8" fillId="23" borderId="25" xfId="0" applyFont="1" applyFill="1" applyBorder="1" applyAlignment="1">
      <alignment horizontal="center" vertical="center" wrapText="1"/>
    </xf>
    <xf numFmtId="0" fontId="8" fillId="23" borderId="34" xfId="0" applyFont="1" applyFill="1" applyBorder="1" applyAlignment="1">
      <alignment horizontal="center" vertical="center" wrapText="1"/>
    </xf>
    <xf numFmtId="0" fontId="8" fillId="23" borderId="39" xfId="0" applyFont="1" applyFill="1" applyBorder="1" applyAlignment="1">
      <alignment horizontal="center" vertical="center" wrapText="1"/>
    </xf>
    <xf numFmtId="0" fontId="6" fillId="12" borderId="2" xfId="1" applyFont="1" applyFill="1" applyBorder="1" applyAlignment="1">
      <alignment horizontal="center" vertical="center" wrapText="1"/>
    </xf>
    <xf numFmtId="0" fontId="6" fillId="12" borderId="35" xfId="1" applyFont="1" applyFill="1" applyBorder="1" applyAlignment="1">
      <alignment horizontal="center" vertical="center" wrapText="1"/>
    </xf>
    <xf numFmtId="0" fontId="6" fillId="12" borderId="1" xfId="2" applyFont="1" applyFill="1" applyBorder="1" applyAlignment="1">
      <alignment horizontal="center" vertical="center" wrapText="1"/>
    </xf>
    <xf numFmtId="0" fontId="6" fillId="12" borderId="6" xfId="2" applyFont="1" applyFill="1" applyBorder="1" applyAlignment="1">
      <alignment horizontal="center" vertical="center" wrapText="1"/>
    </xf>
    <xf numFmtId="0" fontId="6" fillId="12" borderId="7" xfId="2" applyFont="1" applyFill="1" applyBorder="1" applyAlignment="1">
      <alignment horizontal="center" vertical="center" wrapText="1"/>
    </xf>
    <xf numFmtId="0" fontId="6" fillId="12" borderId="5" xfId="2" applyFont="1" applyFill="1" applyBorder="1" applyAlignment="1">
      <alignment horizontal="center" vertical="center" wrapText="1"/>
    </xf>
    <xf numFmtId="0" fontId="6" fillId="19" borderId="34" xfId="1" applyFont="1" applyFill="1" applyBorder="1" applyAlignment="1">
      <alignment horizontal="center" vertical="center" wrapText="1"/>
    </xf>
    <xf numFmtId="0" fontId="6" fillId="19" borderId="35" xfId="1" applyFont="1" applyFill="1" applyBorder="1" applyAlignment="1">
      <alignment horizontal="center" vertical="center" wrapText="1"/>
    </xf>
    <xf numFmtId="167" fontId="6" fillId="2" borderId="32" xfId="0" applyNumberFormat="1" applyFont="1" applyFill="1" applyBorder="1" applyAlignment="1">
      <alignment horizontal="left" vertical="center"/>
    </xf>
    <xf numFmtId="167" fontId="6" fillId="2" borderId="34" xfId="0" applyNumberFormat="1" applyFont="1" applyFill="1" applyBorder="1" applyAlignment="1">
      <alignment horizontal="left" vertical="center"/>
    </xf>
    <xf numFmtId="0" fontId="4" fillId="2" borderId="0" xfId="0" applyFont="1" applyFill="1" applyAlignment="1">
      <alignment horizontal="center" vertical="center"/>
    </xf>
    <xf numFmtId="0" fontId="41" fillId="2" borderId="0" xfId="0" applyFont="1" applyFill="1" applyAlignment="1">
      <alignment horizontal="center" vertical="top"/>
    </xf>
    <xf numFmtId="0" fontId="4" fillId="2" borderId="0" xfId="0" applyFont="1" applyFill="1" applyAlignment="1">
      <alignment horizontal="center" vertical="top"/>
    </xf>
    <xf numFmtId="0" fontId="6" fillId="2" borderId="24" xfId="0" applyFont="1" applyFill="1" applyBorder="1" applyAlignment="1">
      <alignment horizontal="left" vertical="center"/>
    </xf>
    <xf numFmtId="0" fontId="6" fillId="2" borderId="25" xfId="0" applyFont="1" applyFill="1" applyBorder="1" applyAlignment="1">
      <alignment horizontal="left" vertical="center"/>
    </xf>
    <xf numFmtId="0" fontId="6" fillId="2" borderId="34" xfId="0" applyFont="1" applyFill="1" applyBorder="1" applyAlignment="1">
      <alignment horizontal="left" vertical="center"/>
    </xf>
    <xf numFmtId="0" fontId="28" fillId="17" borderId="15"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28" fillId="17" borderId="39" xfId="0" applyFont="1" applyFill="1" applyBorder="1" applyAlignment="1">
      <alignment horizontal="center" vertical="center" wrapText="1"/>
    </xf>
    <xf numFmtId="0" fontId="18" fillId="18" borderId="16" xfId="1" applyFont="1" applyFill="1" applyBorder="1" applyAlignment="1">
      <alignment horizontal="center" vertical="center" wrapText="1"/>
    </xf>
    <xf numFmtId="0" fontId="18" fillId="18" borderId="17" xfId="1" applyFont="1" applyFill="1" applyBorder="1" applyAlignment="1">
      <alignment horizontal="center" vertical="center" wrapText="1"/>
    </xf>
    <xf numFmtId="0" fontId="18" fillId="18" borderId="31" xfId="1" applyFont="1" applyFill="1" applyBorder="1" applyAlignment="1">
      <alignment horizontal="center" vertical="center" wrapText="1"/>
    </xf>
    <xf numFmtId="0" fontId="6" fillId="2" borderId="33"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38" xfId="0" applyFont="1" applyFill="1" applyBorder="1" applyAlignment="1">
      <alignment horizontal="center" vertical="center"/>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8" fillId="3" borderId="40" xfId="1" applyFont="1" applyFill="1" applyBorder="1" applyAlignment="1">
      <alignment horizontal="center" vertical="center" wrapText="1"/>
    </xf>
    <xf numFmtId="0" fontId="27" fillId="0" borderId="1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7" fillId="2" borderId="4" xfId="0" applyFont="1" applyFill="1" applyBorder="1" applyAlignment="1">
      <alignment horizontal="left" vertical="center" wrapText="1"/>
    </xf>
    <xf numFmtId="0" fontId="39" fillId="0" borderId="63" xfId="0" applyFont="1" applyBorder="1" applyAlignment="1">
      <alignment horizontal="center" vertical="center" wrapText="1"/>
    </xf>
    <xf numFmtId="0" fontId="39" fillId="0" borderId="61" xfId="0" applyFont="1" applyBorder="1" applyAlignment="1">
      <alignment horizontal="center" vertical="center" wrapText="1"/>
    </xf>
    <xf numFmtId="0" fontId="39" fillId="0" borderId="62" xfId="0" applyFont="1" applyBorder="1" applyAlignment="1">
      <alignment horizontal="center" vertical="center" wrapText="1"/>
    </xf>
    <xf numFmtId="0" fontId="39" fillId="2" borderId="30" xfId="0" applyFont="1" applyFill="1" applyBorder="1" applyAlignment="1">
      <alignment horizontal="left" vertical="center" wrapText="1"/>
    </xf>
    <xf numFmtId="0" fontId="39" fillId="2" borderId="4" xfId="0" applyFont="1" applyFill="1" applyBorder="1" applyAlignment="1">
      <alignment horizontal="left" vertical="center" wrapText="1"/>
    </xf>
    <xf numFmtId="0" fontId="39" fillId="2" borderId="3" xfId="0" applyFont="1" applyFill="1" applyBorder="1" applyAlignment="1">
      <alignment horizontal="left" vertical="center" wrapText="1"/>
    </xf>
    <xf numFmtId="0" fontId="25" fillId="2" borderId="4" xfId="0" applyFont="1" applyFill="1" applyBorder="1" applyAlignment="1">
      <alignment horizontal="left" vertical="center" wrapText="1"/>
    </xf>
    <xf numFmtId="0" fontId="27" fillId="22" borderId="51"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0" borderId="3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37"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7" fillId="22" borderId="10"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27" fillId="22" borderId="12" xfId="0" applyFont="1" applyFill="1" applyBorder="1" applyAlignment="1">
      <alignment horizontal="center" vertical="center" wrapText="1"/>
    </xf>
    <xf numFmtId="0" fontId="27" fillId="22" borderId="30" xfId="0" applyFont="1" applyFill="1" applyBorder="1" applyAlignment="1">
      <alignment horizontal="center" vertical="center" wrapText="1"/>
    </xf>
    <xf numFmtId="0" fontId="27" fillId="22" borderId="4" xfId="0" applyFont="1" applyFill="1" applyBorder="1" applyAlignment="1">
      <alignment horizontal="center" vertical="center" wrapText="1"/>
    </xf>
    <xf numFmtId="0" fontId="27" fillId="22" borderId="3" xfId="0" applyFont="1" applyFill="1" applyBorder="1" applyAlignment="1">
      <alignment horizontal="center" vertical="center" wrapText="1"/>
    </xf>
    <xf numFmtId="0" fontId="25" fillId="2" borderId="30"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7" fillId="0" borderId="63" xfId="0" applyFont="1" applyBorder="1" applyAlignment="1">
      <alignment horizontal="center" vertical="center" wrapText="1"/>
    </xf>
    <xf numFmtId="0" fontId="48" fillId="2" borderId="4" xfId="0" applyFont="1" applyFill="1" applyBorder="1" applyAlignment="1">
      <alignment horizontal="center" vertical="center" wrapText="1"/>
    </xf>
    <xf numFmtId="0" fontId="27" fillId="22" borderId="11" xfId="0" applyFont="1" applyFill="1" applyBorder="1" applyAlignment="1" applyProtection="1">
      <alignment horizontal="left" vertical="center" wrapText="1"/>
      <protection locked="0"/>
    </xf>
    <xf numFmtId="0" fontId="27" fillId="22" borderId="37" xfId="0" applyFont="1" applyFill="1" applyBorder="1" applyAlignment="1" applyProtection="1">
      <alignment horizontal="left" vertical="center" wrapText="1"/>
      <protection locked="0"/>
    </xf>
    <xf numFmtId="0" fontId="27" fillId="22" borderId="14" xfId="0" applyFont="1" applyFill="1" applyBorder="1" applyAlignment="1" applyProtection="1">
      <alignment horizontal="left" vertical="center" wrapText="1"/>
      <protection locked="0"/>
    </xf>
    <xf numFmtId="0" fontId="21" fillId="2" borderId="0" xfId="0" applyFont="1" applyFill="1" applyAlignment="1">
      <alignment horizontal="center"/>
    </xf>
    <xf numFmtId="0" fontId="48" fillId="2" borderId="3" xfId="0" applyFont="1" applyFill="1" applyBorder="1" applyAlignment="1">
      <alignment horizontal="center" vertical="center" wrapText="1"/>
    </xf>
    <xf numFmtId="0" fontId="19" fillId="0" borderId="0" xfId="0" applyFont="1" applyAlignment="1" applyProtection="1">
      <alignment horizontal="center" vertical="center"/>
      <protection locked="0"/>
    </xf>
    <xf numFmtId="0" fontId="27" fillId="0" borderId="47" xfId="0" applyFont="1" applyBorder="1" applyAlignment="1">
      <alignment horizontal="center" vertical="center" wrapText="1"/>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8" fillId="0" borderId="34" xfId="0" applyFont="1" applyBorder="1" applyAlignment="1">
      <alignment horizontal="left" vertical="center"/>
    </xf>
    <xf numFmtId="0" fontId="6" fillId="2" borderId="18" xfId="0" applyFont="1" applyFill="1" applyBorder="1" applyAlignment="1">
      <alignment horizontal="left" vertical="center"/>
    </xf>
    <xf numFmtId="0" fontId="6" fillId="2" borderId="19" xfId="0" applyFont="1" applyFill="1" applyBorder="1" applyAlignment="1">
      <alignment horizontal="left" vertical="center"/>
    </xf>
    <xf numFmtId="0" fontId="6" fillId="2" borderId="36" xfId="0" applyFont="1" applyFill="1" applyBorder="1" applyAlignment="1">
      <alignment horizontal="left" vertical="center"/>
    </xf>
    <xf numFmtId="0" fontId="38" fillId="13" borderId="24" xfId="1" applyFont="1" applyFill="1" applyBorder="1" applyAlignment="1">
      <alignment horizontal="center" vertical="center" wrapText="1"/>
    </xf>
    <xf numFmtId="0" fontId="38" fillId="13" borderId="25" xfId="1" applyFont="1" applyFill="1" applyBorder="1" applyAlignment="1">
      <alignment horizontal="center" vertical="center" wrapText="1"/>
    </xf>
    <xf numFmtId="0" fontId="38" fillId="13" borderId="34" xfId="1"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5" xfId="0" applyFont="1" applyFill="1" applyBorder="1" applyAlignment="1">
      <alignment horizontal="center" vertical="center"/>
    </xf>
    <xf numFmtId="0" fontId="25" fillId="2" borderId="9" xfId="0" applyFont="1" applyFill="1" applyBorder="1" applyAlignment="1" applyProtection="1">
      <alignment horizontal="left" vertical="center" wrapText="1"/>
    </xf>
    <xf numFmtId="0" fontId="27" fillId="2" borderId="66" xfId="0" applyFont="1" applyFill="1" applyBorder="1" applyAlignment="1">
      <alignment horizontal="left" vertical="center" wrapText="1"/>
    </xf>
    <xf numFmtId="0" fontId="27" fillId="6" borderId="67" xfId="0" applyFont="1" applyFill="1" applyBorder="1" applyAlignment="1">
      <alignment horizontal="left" vertical="center" wrapText="1"/>
    </xf>
    <xf numFmtId="0" fontId="27" fillId="6" borderId="68" xfId="0" applyFont="1" applyFill="1" applyBorder="1" applyAlignment="1">
      <alignment horizontal="left" vertical="center" wrapText="1"/>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32" fillId="0" borderId="23" xfId="0" applyFont="1" applyBorder="1" applyAlignment="1">
      <alignment horizontal="center"/>
    </xf>
    <xf numFmtId="0" fontId="32" fillId="0" borderId="38" xfId="0" applyFont="1" applyBorder="1" applyAlignment="1">
      <alignment horizontal="center"/>
    </xf>
    <xf numFmtId="0" fontId="18" fillId="14" borderId="26" xfId="1" applyFont="1" applyFill="1" applyBorder="1" applyAlignment="1">
      <alignment horizontal="center" vertical="center" wrapText="1"/>
    </xf>
    <xf numFmtId="0" fontId="18" fillId="14" borderId="36" xfId="1" applyFont="1" applyFill="1" applyBorder="1" applyAlignment="1">
      <alignment horizontal="center" vertical="center" wrapText="1"/>
    </xf>
    <xf numFmtId="168" fontId="6" fillId="2" borderId="5" xfId="0" applyNumberFormat="1" applyFont="1" applyFill="1" applyBorder="1" applyAlignment="1">
      <alignment horizontal="center" vertical="center"/>
    </xf>
    <xf numFmtId="168" fontId="6" fillId="2" borderId="6" xfId="0" applyNumberFormat="1" applyFont="1" applyFill="1" applyBorder="1" applyAlignment="1">
      <alignment horizontal="center" vertical="center"/>
    </xf>
    <xf numFmtId="168" fontId="6" fillId="2" borderId="23" xfId="0" applyNumberFormat="1" applyFont="1" applyFill="1" applyBorder="1" applyAlignment="1">
      <alignment horizontal="center" vertical="center"/>
    </xf>
    <xf numFmtId="168" fontId="6" fillId="2" borderId="35" xfId="0" applyNumberFormat="1" applyFont="1" applyFill="1" applyBorder="1" applyAlignment="1">
      <alignment horizontal="center" vertical="center"/>
    </xf>
    <xf numFmtId="0" fontId="3" fillId="4" borderId="43" xfId="1" applyFont="1" applyFill="1" applyBorder="1" applyAlignment="1">
      <alignment horizontal="center" vertical="center" wrapText="1"/>
    </xf>
    <xf numFmtId="0" fontId="3" fillId="4" borderId="40"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31" xfId="1" applyFont="1" applyFill="1" applyBorder="1" applyAlignment="1">
      <alignment horizontal="center" vertical="center" wrapText="1"/>
    </xf>
    <xf numFmtId="0" fontId="52" fillId="24" borderId="11" xfId="0" applyFont="1" applyFill="1" applyBorder="1" applyAlignment="1">
      <alignment horizontal="center" vertical="center" wrapText="1"/>
    </xf>
    <xf numFmtId="0" fontId="52" fillId="24" borderId="37" xfId="0" applyFont="1" applyFill="1" applyBorder="1" applyAlignment="1">
      <alignment horizontal="center" vertical="center" wrapText="1"/>
    </xf>
    <xf numFmtId="0" fontId="52" fillId="24" borderId="48" xfId="0" applyFont="1" applyFill="1" applyBorder="1" applyAlignment="1">
      <alignment horizontal="center" vertical="center" wrapText="1"/>
    </xf>
    <xf numFmtId="0" fontId="9" fillId="0" borderId="33" xfId="0" applyFont="1" applyBorder="1" applyAlignment="1">
      <alignment horizontal="center" vertical="center"/>
    </xf>
    <xf numFmtId="0" fontId="9" fillId="0" borderId="28" xfId="0" applyFont="1" applyBorder="1" applyAlignment="1">
      <alignment horizontal="center" vertical="center"/>
    </xf>
    <xf numFmtId="0" fontId="9" fillId="0" borderId="38" xfId="0" applyFont="1" applyBorder="1" applyAlignment="1">
      <alignment horizontal="center" vertical="center"/>
    </xf>
    <xf numFmtId="16" fontId="25" fillId="22" borderId="4" xfId="0" applyNumberFormat="1" applyFont="1" applyFill="1" applyBorder="1" applyAlignment="1">
      <alignment horizontal="center" vertical="center" wrapText="1"/>
    </xf>
    <xf numFmtId="0" fontId="25" fillId="22" borderId="4" xfId="0" applyFont="1" applyFill="1" applyBorder="1" applyAlignment="1">
      <alignment horizontal="center" vertical="center" wrapText="1"/>
    </xf>
    <xf numFmtId="0" fontId="25" fillId="22" borderId="9" xfId="0" applyFont="1" applyFill="1" applyBorder="1" applyAlignment="1">
      <alignment horizontal="center" vertical="center" wrapText="1"/>
    </xf>
    <xf numFmtId="0" fontId="51" fillId="24" borderId="50" xfId="0" applyFont="1" applyFill="1" applyBorder="1" applyAlignment="1">
      <alignment horizontal="left" vertical="center" wrapText="1"/>
    </xf>
    <xf numFmtId="0" fontId="53" fillId="24" borderId="37" xfId="0" applyFont="1" applyFill="1" applyBorder="1" applyAlignment="1">
      <alignment horizontal="left" vertical="center" wrapText="1"/>
    </xf>
    <xf numFmtId="0" fontId="53" fillId="24" borderId="14" xfId="0" applyFont="1" applyFill="1" applyBorder="1" applyAlignment="1">
      <alignment horizontal="left" vertical="center" wrapText="1"/>
    </xf>
    <xf numFmtId="0" fontId="31" fillId="2" borderId="30" xfId="82" applyFont="1" applyFill="1" applyBorder="1" applyAlignment="1">
      <alignment horizontal="center" vertical="center" wrapText="1"/>
    </xf>
    <xf numFmtId="0" fontId="31" fillId="2" borderId="4" xfId="82" applyFont="1" applyFill="1" applyBorder="1" applyAlignment="1">
      <alignment horizontal="center" vertical="center" wrapText="1"/>
    </xf>
    <xf numFmtId="0" fontId="31" fillId="2" borderId="9" xfId="82" applyFont="1" applyFill="1" applyBorder="1" applyAlignment="1">
      <alignment horizontal="center" vertical="center" wrapText="1"/>
    </xf>
    <xf numFmtId="0" fontId="51" fillId="24" borderId="11" xfId="0" applyFont="1" applyFill="1" applyBorder="1" applyAlignment="1">
      <alignment horizontal="center" vertical="center" wrapText="1"/>
    </xf>
    <xf numFmtId="0" fontId="27" fillId="24" borderId="37"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18" fillId="24" borderId="13" xfId="0" applyFont="1" applyFill="1" applyBorder="1" applyAlignment="1">
      <alignment horizontal="center" vertical="center" wrapText="1"/>
    </xf>
    <xf numFmtId="0" fontId="18" fillId="24" borderId="12" xfId="0" applyFont="1" applyFill="1" applyBorder="1" applyAlignment="1">
      <alignment horizontal="center" vertical="center" wrapText="1"/>
    </xf>
    <xf numFmtId="0" fontId="26" fillId="2" borderId="30" xfId="0" applyFont="1" applyFill="1" applyBorder="1" applyAlignment="1">
      <alignment horizontal="center" vertical="center" wrapText="1"/>
    </xf>
    <xf numFmtId="0" fontId="26" fillId="2" borderId="4"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7" fillId="22" borderId="50" xfId="0" applyFont="1" applyFill="1" applyBorder="1" applyAlignment="1" applyProtection="1">
      <alignment horizontal="left" vertical="center" wrapText="1"/>
      <protection locked="0"/>
    </xf>
    <xf numFmtId="0" fontId="27" fillId="6" borderId="37" xfId="0" applyFont="1" applyFill="1" applyBorder="1" applyAlignment="1" applyProtection="1">
      <alignment horizontal="left" vertical="center" wrapText="1"/>
      <protection locked="0"/>
    </xf>
    <xf numFmtId="0" fontId="47" fillId="21" borderId="30" xfId="0" applyFont="1" applyFill="1" applyBorder="1" applyAlignment="1">
      <alignment horizontal="center" vertical="center" wrapText="1"/>
    </xf>
    <xf numFmtId="0" fontId="47" fillId="21" borderId="4" xfId="0" applyFont="1" applyFill="1" applyBorder="1" applyAlignment="1">
      <alignment horizontal="center" vertical="center" wrapText="1"/>
    </xf>
    <xf numFmtId="0" fontId="47" fillId="21" borderId="9" xfId="0" applyFont="1" applyFill="1" applyBorder="1" applyAlignment="1">
      <alignment horizontal="center" vertical="center" wrapText="1"/>
    </xf>
    <xf numFmtId="0" fontId="18" fillId="21" borderId="30" xfId="0" applyFont="1" applyFill="1" applyBorder="1" applyAlignment="1">
      <alignment horizontal="center" vertical="center" wrapText="1"/>
    </xf>
    <xf numFmtId="0" fontId="18" fillId="21" borderId="4" xfId="0" applyFont="1" applyFill="1" applyBorder="1" applyAlignment="1">
      <alignment horizontal="center" vertical="center" wrapText="1"/>
    </xf>
    <xf numFmtId="0" fontId="18" fillId="21" borderId="3" xfId="0" applyFont="1" applyFill="1" applyBorder="1" applyAlignment="1">
      <alignment horizontal="center" vertical="center" wrapText="1"/>
    </xf>
    <xf numFmtId="0" fontId="25" fillId="2" borderId="30" xfId="0" applyFont="1" applyFill="1" applyBorder="1" applyAlignment="1">
      <alignment horizontal="center" vertical="center" wrapText="1"/>
    </xf>
    <xf numFmtId="0" fontId="25" fillId="2" borderId="4" xfId="0" applyFont="1" applyFill="1" applyBorder="1" applyAlignment="1">
      <alignment horizontal="center" vertical="center" wrapText="1"/>
    </xf>
    <xf numFmtId="0" fontId="25" fillId="2" borderId="11" xfId="0" applyFont="1" applyFill="1" applyBorder="1" applyAlignment="1">
      <alignment horizontal="center" vertical="center"/>
    </xf>
    <xf numFmtId="0" fontId="25" fillId="2" borderId="37" xfId="0" applyFont="1" applyFill="1" applyBorder="1" applyAlignment="1">
      <alignment horizontal="center" vertical="center"/>
    </xf>
    <xf numFmtId="0" fontId="25" fillId="2" borderId="48" xfId="0" applyFont="1" applyFill="1" applyBorder="1" applyAlignment="1">
      <alignment horizontal="center" vertical="center"/>
    </xf>
    <xf numFmtId="1" fontId="25" fillId="22" borderId="13" xfId="0" applyNumberFormat="1" applyFont="1" applyFill="1" applyBorder="1" applyAlignment="1">
      <alignment horizontal="center" vertical="center" wrapText="1"/>
    </xf>
    <xf numFmtId="1" fontId="25" fillId="22" borderId="47" xfId="0" applyNumberFormat="1" applyFont="1" applyFill="1" applyBorder="1" applyAlignment="1">
      <alignment horizontal="center" vertical="center" wrapText="1"/>
    </xf>
    <xf numFmtId="0" fontId="49" fillId="22" borderId="37" xfId="0" applyFont="1" applyFill="1" applyBorder="1" applyAlignment="1">
      <alignment horizontal="left" vertical="center" wrapText="1"/>
    </xf>
    <xf numFmtId="0" fontId="49" fillId="22" borderId="48" xfId="0" applyFont="1" applyFill="1" applyBorder="1" applyAlignment="1">
      <alignment horizontal="left" vertical="center" wrapText="1"/>
    </xf>
    <xf numFmtId="0" fontId="46" fillId="24" borderId="10" xfId="0" applyFont="1" applyFill="1" applyBorder="1" applyAlignment="1">
      <alignment horizontal="center" vertical="center" wrapText="1"/>
    </xf>
    <xf numFmtId="0" fontId="46" fillId="24" borderId="13" xfId="0" applyFont="1" applyFill="1" applyBorder="1" applyAlignment="1">
      <alignment horizontal="center" vertical="center" wrapText="1"/>
    </xf>
    <xf numFmtId="0" fontId="46" fillId="24" borderId="47" xfId="0" applyFont="1" applyFill="1" applyBorder="1" applyAlignment="1">
      <alignment horizontal="center" vertical="center" wrapText="1"/>
    </xf>
    <xf numFmtId="0" fontId="27" fillId="2" borderId="53" xfId="0" applyFont="1" applyFill="1" applyBorder="1" applyAlignment="1">
      <alignment horizontal="center" vertical="center" wrapText="1"/>
    </xf>
    <xf numFmtId="0" fontId="27" fillId="2" borderId="54" xfId="0" applyFont="1" applyFill="1" applyBorder="1" applyAlignment="1">
      <alignment horizontal="center" vertical="center" wrapText="1"/>
    </xf>
    <xf numFmtId="0" fontId="27" fillId="2" borderId="55" xfId="0" applyFont="1" applyFill="1" applyBorder="1" applyAlignment="1">
      <alignment horizontal="center" vertical="center" wrapText="1"/>
    </xf>
    <xf numFmtId="0" fontId="50" fillId="24" borderId="11" xfId="0" applyFont="1" applyFill="1" applyBorder="1" applyAlignment="1">
      <alignment horizontal="left" vertical="center" wrapText="1"/>
    </xf>
    <xf numFmtId="0" fontId="27" fillId="24" borderId="37" xfId="0" applyFont="1" applyFill="1" applyBorder="1" applyAlignment="1">
      <alignment horizontal="left" vertical="center" wrapText="1"/>
    </xf>
    <xf numFmtId="0" fontId="27" fillId="24" borderId="14" xfId="0" applyFont="1" applyFill="1" applyBorder="1" applyAlignment="1">
      <alignment horizontal="left" vertical="center" wrapText="1"/>
    </xf>
    <xf numFmtId="14" fontId="27" fillId="22" borderId="52" xfId="0" applyNumberFormat="1" applyFont="1" applyFill="1" applyBorder="1" applyAlignment="1">
      <alignment horizontal="center" vertical="center" wrapText="1"/>
    </xf>
    <xf numFmtId="0" fontId="27" fillId="6" borderId="20" xfId="0" applyFont="1" applyFill="1" applyBorder="1" applyAlignment="1">
      <alignment horizontal="center" vertical="center" wrapText="1"/>
    </xf>
    <xf numFmtId="0" fontId="51" fillId="24" borderId="11" xfId="0" applyFont="1" applyFill="1" applyBorder="1" applyAlignment="1">
      <alignment horizontal="left" vertical="center" wrapText="1"/>
    </xf>
    <xf numFmtId="0" fontId="51" fillId="24" borderId="37" xfId="0" applyFont="1" applyFill="1" applyBorder="1" applyAlignment="1">
      <alignment horizontal="left" vertical="center" wrapText="1"/>
    </xf>
    <xf numFmtId="0" fontId="51" fillId="24" borderId="48" xfId="0" applyFont="1" applyFill="1" applyBorder="1" applyAlignment="1">
      <alignment horizontal="left" vertical="center" wrapText="1"/>
    </xf>
    <xf numFmtId="0" fontId="3" fillId="21" borderId="4" xfId="0" applyFont="1" applyFill="1" applyBorder="1" applyAlignment="1" applyProtection="1">
      <alignment horizontal="center" vertical="center"/>
    </xf>
    <xf numFmtId="0" fontId="3" fillId="21" borderId="9" xfId="0" applyFont="1" applyFill="1" applyBorder="1" applyAlignment="1" applyProtection="1">
      <alignment horizontal="center" vertical="center"/>
    </xf>
    <xf numFmtId="0" fontId="18" fillId="24" borderId="10" xfId="0" applyFont="1" applyFill="1" applyBorder="1" applyAlignment="1">
      <alignment horizontal="center" vertical="center" wrapText="1"/>
    </xf>
    <xf numFmtId="0" fontId="3" fillId="4" borderId="16" xfId="1" applyFont="1" applyFill="1" applyBorder="1" applyAlignment="1">
      <alignment horizontal="center" vertical="center" wrapText="1"/>
    </xf>
    <xf numFmtId="0" fontId="27" fillId="2" borderId="11" xfId="0" applyFont="1" applyFill="1" applyBorder="1" applyAlignment="1">
      <alignment horizontal="center" vertical="center" wrapText="1"/>
    </xf>
    <xf numFmtId="0" fontId="27" fillId="2" borderId="37" xfId="0" applyFont="1" applyFill="1" applyBorder="1" applyAlignment="1">
      <alignment horizontal="center" vertical="center" wrapText="1"/>
    </xf>
    <xf numFmtId="0" fontId="27" fillId="2" borderId="14" xfId="0" applyFont="1" applyFill="1" applyBorder="1" applyAlignment="1">
      <alignment horizontal="center" vertical="center" wrapText="1"/>
    </xf>
    <xf numFmtId="0" fontId="4" fillId="22" borderId="11" xfId="0" applyFont="1" applyFill="1" applyBorder="1" applyAlignment="1">
      <alignment horizontal="left" vertical="center" wrapText="1"/>
    </xf>
    <xf numFmtId="0" fontId="4" fillId="22" borderId="37" xfId="0" applyFont="1" applyFill="1" applyBorder="1" applyAlignment="1">
      <alignment horizontal="left" vertical="center" wrapText="1"/>
    </xf>
    <xf numFmtId="0" fontId="4" fillId="22" borderId="14" xfId="0" applyFont="1" applyFill="1" applyBorder="1" applyAlignment="1">
      <alignment horizontal="left" vertical="center" wrapText="1"/>
    </xf>
    <xf numFmtId="0" fontId="27" fillId="2" borderId="60" xfId="0" applyFont="1" applyFill="1" applyBorder="1" applyAlignment="1">
      <alignment horizontal="left" vertical="center" wrapText="1"/>
    </xf>
    <xf numFmtId="0" fontId="27" fillId="2" borderId="27" xfId="0" applyFont="1" applyFill="1" applyBorder="1" applyAlignment="1">
      <alignment horizontal="left" vertical="center" wrapText="1"/>
    </xf>
    <xf numFmtId="0" fontId="27" fillId="22" borderId="11" xfId="0" applyFont="1" applyFill="1" applyBorder="1" applyAlignment="1">
      <alignment horizontal="center" vertical="center" wrapText="1"/>
    </xf>
    <xf numFmtId="0" fontId="27" fillId="22" borderId="37" xfId="0" applyFont="1" applyFill="1" applyBorder="1" applyAlignment="1">
      <alignment horizontal="center" vertical="center" wrapText="1"/>
    </xf>
    <xf numFmtId="0" fontId="27" fillId="22" borderId="14"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0" borderId="50" xfId="0" applyFont="1" applyFill="1" applyBorder="1" applyAlignment="1">
      <alignment horizontal="center" vertical="center" wrapText="1"/>
    </xf>
    <xf numFmtId="0" fontId="27" fillId="6" borderId="37" xfId="0" applyFont="1" applyFill="1" applyBorder="1" applyAlignment="1">
      <alignment horizontal="center" vertical="center" wrapText="1"/>
    </xf>
    <xf numFmtId="0" fontId="27" fillId="6" borderId="14" xfId="0" applyFont="1" applyFill="1" applyBorder="1" applyAlignment="1">
      <alignment horizontal="center" vertical="center" wrapText="1"/>
    </xf>
    <xf numFmtId="0" fontId="27" fillId="24" borderId="1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7" fillId="22" borderId="48" xfId="0" applyFont="1" applyFill="1" applyBorder="1" applyAlignment="1" applyProtection="1">
      <alignment horizontal="left" vertical="center" wrapText="1"/>
      <protection locked="0"/>
    </xf>
    <xf numFmtId="0" fontId="27" fillId="2" borderId="22" xfId="0" applyFont="1" applyFill="1" applyBorder="1" applyAlignment="1">
      <alignment horizontal="center" vertical="center" wrapText="1"/>
    </xf>
    <xf numFmtId="0" fontId="27" fillId="2" borderId="23"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5" fillId="2" borderId="1"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7" fillId="2" borderId="6" xfId="0" applyFont="1" applyFill="1" applyBorder="1" applyAlignment="1">
      <alignment horizontal="left" vertical="center" wrapText="1"/>
    </xf>
    <xf numFmtId="0" fontId="27" fillId="2" borderId="65" xfId="0" applyFont="1" applyFill="1" applyBorder="1" applyAlignment="1">
      <alignment horizontal="left" vertical="center" wrapText="1"/>
    </xf>
    <xf numFmtId="0" fontId="27" fillId="6" borderId="60" xfId="0" applyFont="1" applyFill="1" applyBorder="1" applyAlignment="1">
      <alignment horizontal="left" vertical="center" wrapText="1"/>
    </xf>
    <xf numFmtId="0" fontId="27" fillId="6" borderId="27" xfId="0" applyFont="1" applyFill="1" applyBorder="1" applyAlignment="1">
      <alignment horizontal="left" vertical="center" wrapText="1"/>
    </xf>
    <xf numFmtId="0" fontId="3" fillId="21" borderId="3" xfId="0" applyFont="1" applyFill="1" applyBorder="1" applyAlignment="1" applyProtection="1">
      <alignment horizontal="center" vertical="center"/>
    </xf>
    <xf numFmtId="0" fontId="51" fillId="24" borderId="11" xfId="0" applyFont="1" applyFill="1" applyBorder="1" applyAlignment="1">
      <alignment vertical="center" wrapText="1"/>
    </xf>
    <xf numFmtId="0" fontId="51" fillId="24" borderId="37" xfId="0" applyFont="1" applyFill="1" applyBorder="1" applyAlignment="1">
      <alignment vertical="center" wrapText="1"/>
    </xf>
    <xf numFmtId="0" fontId="51" fillId="24" borderId="14" xfId="0" applyFont="1" applyFill="1" applyBorder="1" applyAlignment="1">
      <alignment vertical="center" wrapText="1"/>
    </xf>
    <xf numFmtId="0" fontId="27" fillId="24" borderId="11" xfId="0" applyFont="1" applyFill="1" applyBorder="1" applyAlignment="1">
      <alignment horizontal="left" vertical="center" wrapText="1"/>
    </xf>
    <xf numFmtId="17" fontId="27" fillId="22" borderId="4" xfId="0" applyNumberFormat="1" applyFont="1" applyFill="1" applyBorder="1" applyAlignment="1">
      <alignment horizontal="center" vertical="center" wrapText="1"/>
    </xf>
    <xf numFmtId="14" fontId="27" fillId="22" borderId="30" xfId="0" applyNumberFormat="1" applyFont="1" applyFill="1" applyBorder="1" applyAlignment="1">
      <alignment horizontal="center" vertical="center" wrapText="1"/>
    </xf>
    <xf numFmtId="14" fontId="27" fillId="22" borderId="20" xfId="0" applyNumberFormat="1" applyFont="1" applyFill="1" applyBorder="1" applyAlignment="1">
      <alignment horizontal="center" vertical="center" wrapText="1"/>
    </xf>
    <xf numFmtId="0" fontId="27" fillId="22" borderId="29" xfId="0" applyFont="1" applyFill="1" applyBorder="1" applyAlignment="1">
      <alignment horizontal="center" vertical="center" wrapText="1"/>
    </xf>
    <xf numFmtId="0" fontId="18" fillId="21" borderId="8" xfId="0" applyFont="1" applyFill="1" applyBorder="1" applyAlignment="1">
      <alignment horizontal="center" vertical="center" wrapText="1"/>
    </xf>
    <xf numFmtId="0" fontId="39" fillId="2" borderId="30" xfId="0" applyNumberFormat="1" applyFont="1" applyFill="1" applyBorder="1" applyAlignment="1">
      <alignment horizontal="center" vertical="center" wrapText="1"/>
    </xf>
    <xf numFmtId="0" fontId="39" fillId="2" borderId="4" xfId="0" applyNumberFormat="1" applyFont="1" applyFill="1" applyBorder="1" applyAlignment="1">
      <alignment horizontal="center" vertical="center" wrapText="1"/>
    </xf>
    <xf numFmtId="0" fontId="39" fillId="2" borderId="11" xfId="0" applyNumberFormat="1" applyFont="1" applyFill="1" applyBorder="1" applyAlignment="1">
      <alignment horizontal="center" vertical="center" wrapText="1"/>
    </xf>
    <xf numFmtId="0" fontId="39" fillId="2" borderId="37" xfId="0" applyNumberFormat="1" applyFont="1" applyFill="1" applyBorder="1" applyAlignment="1">
      <alignment horizontal="center" vertical="center" wrapText="1"/>
    </xf>
    <xf numFmtId="0" fontId="18" fillId="2" borderId="13" xfId="0" applyFont="1" applyFill="1" applyBorder="1" applyAlignment="1" applyProtection="1">
      <alignment horizontal="center" vertical="center" wrapText="1"/>
      <protection locked="0"/>
    </xf>
    <xf numFmtId="0" fontId="18" fillId="2" borderId="12" xfId="0" applyFont="1" applyFill="1" applyBorder="1" applyAlignment="1" applyProtection="1">
      <alignment horizontal="center" vertical="center" wrapText="1"/>
      <protection locked="0"/>
    </xf>
    <xf numFmtId="0" fontId="18" fillId="2" borderId="13" xfId="0" applyFont="1" applyFill="1" applyBorder="1" applyAlignment="1">
      <alignment horizontal="center" vertical="center" wrapText="1"/>
    </xf>
    <xf numFmtId="0" fontId="18" fillId="2" borderId="10"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49" fontId="2" fillId="0" borderId="78" xfId="4" applyNumberFormat="1" applyBorder="1" applyAlignment="1">
      <alignment horizontal="center" vertical="center" wrapText="1"/>
    </xf>
    <xf numFmtId="49" fontId="2" fillId="0" borderId="80" xfId="4" applyNumberFormat="1" applyBorder="1" applyAlignment="1">
      <alignment horizontal="center" vertical="center" wrapText="1"/>
    </xf>
    <xf numFmtId="49" fontId="2" fillId="0" borderId="79" xfId="4" applyNumberFormat="1" applyBorder="1" applyAlignment="1">
      <alignment horizontal="center" vertical="center" wrapText="1"/>
    </xf>
    <xf numFmtId="49" fontId="2" fillId="0" borderId="69" xfId="4" applyNumberFormat="1" applyBorder="1" applyAlignment="1">
      <alignment horizontal="center" vertical="center" wrapText="1"/>
    </xf>
    <xf numFmtId="0" fontId="36" fillId="0" borderId="81" xfId="0" applyFont="1" applyBorder="1" applyAlignment="1">
      <alignment horizontal="center"/>
    </xf>
    <xf numFmtId="0" fontId="36" fillId="0" borderId="80" xfId="0" applyFont="1" applyBorder="1" applyAlignment="1">
      <alignment horizontal="center"/>
    </xf>
    <xf numFmtId="4" fontId="44" fillId="20" borderId="16" xfId="0" applyNumberFormat="1" applyFont="1" applyFill="1" applyBorder="1" applyAlignment="1">
      <alignment horizontal="center" vertical="center" wrapText="1"/>
    </xf>
    <xf numFmtId="4" fontId="44" fillId="20" borderId="31" xfId="0" applyNumberFormat="1" applyFont="1" applyFill="1" applyBorder="1" applyAlignment="1">
      <alignment horizontal="center" vertical="center" wrapText="1"/>
    </xf>
    <xf numFmtId="0" fontId="43" fillId="3" borderId="17" xfId="4" applyFont="1" applyFill="1" applyBorder="1" applyAlignment="1">
      <alignment horizontal="center" vertical="center" wrapText="1"/>
    </xf>
    <xf numFmtId="0" fontId="43" fillId="3" borderId="31" xfId="4" applyFont="1" applyFill="1" applyBorder="1" applyAlignment="1">
      <alignment horizontal="center" vertical="center" wrapText="1"/>
    </xf>
  </cellXfs>
  <cellStyles count="83">
    <cellStyle name="Euro" xfId="9" xr:uid="{00000000-0005-0000-0000-000000000000}"/>
    <cellStyle name="Euro 2" xfId="10" xr:uid="{00000000-0005-0000-0000-000001000000}"/>
    <cellStyle name="Graphics" xfId="11" xr:uid="{00000000-0005-0000-0000-000002000000}"/>
    <cellStyle name="Millares 10" xfId="12" xr:uid="{00000000-0005-0000-0000-000003000000}"/>
    <cellStyle name="Millares 10 2" xfId="13" xr:uid="{00000000-0005-0000-0000-000004000000}"/>
    <cellStyle name="Millares 11" xfId="14" xr:uid="{00000000-0005-0000-0000-000005000000}"/>
    <cellStyle name="Millares 2" xfId="15" xr:uid="{00000000-0005-0000-0000-000006000000}"/>
    <cellStyle name="Millares 2 2" xfId="16" xr:uid="{00000000-0005-0000-0000-000007000000}"/>
    <cellStyle name="Millares 2 3" xfId="17" xr:uid="{00000000-0005-0000-0000-000008000000}"/>
    <cellStyle name="Millares 2 3 2" xfId="18" xr:uid="{00000000-0005-0000-0000-000009000000}"/>
    <cellStyle name="Millares 3" xfId="19" xr:uid="{00000000-0005-0000-0000-00000A000000}"/>
    <cellStyle name="Millares 3 2" xfId="20" xr:uid="{00000000-0005-0000-0000-00000B000000}"/>
    <cellStyle name="Millares 4" xfId="21" xr:uid="{00000000-0005-0000-0000-00000C000000}"/>
    <cellStyle name="Millares 5" xfId="22" xr:uid="{00000000-0005-0000-0000-00000D000000}"/>
    <cellStyle name="Millares 6" xfId="23" xr:uid="{00000000-0005-0000-0000-00000E000000}"/>
    <cellStyle name="Millares 7" xfId="24" xr:uid="{00000000-0005-0000-0000-00000F000000}"/>
    <cellStyle name="Millares 8" xfId="25" xr:uid="{00000000-0005-0000-0000-000010000000}"/>
    <cellStyle name="Millares 9" xfId="26" xr:uid="{00000000-0005-0000-0000-000011000000}"/>
    <cellStyle name="Moneda 2" xfId="27" xr:uid="{00000000-0005-0000-0000-000012000000}"/>
    <cellStyle name="Moneda 2 2" xfId="28" xr:uid="{00000000-0005-0000-0000-000013000000}"/>
    <cellStyle name="Normal" xfId="0" builtinId="0"/>
    <cellStyle name="Normal 10" xfId="29" xr:uid="{00000000-0005-0000-0000-000015000000}"/>
    <cellStyle name="Normal 11" xfId="30" xr:uid="{00000000-0005-0000-0000-000016000000}"/>
    <cellStyle name="Normal 11 2" xfId="2" xr:uid="{00000000-0005-0000-0000-000017000000}"/>
    <cellStyle name="Normal 12" xfId="31" xr:uid="{00000000-0005-0000-0000-000018000000}"/>
    <cellStyle name="Normal 13" xfId="82" xr:uid="{00000000-0005-0000-0000-000019000000}"/>
    <cellStyle name="Normal 2" xfId="32" xr:uid="{00000000-0005-0000-0000-00001A000000}"/>
    <cellStyle name="Normal 2 2" xfId="1" xr:uid="{00000000-0005-0000-0000-00001B000000}"/>
    <cellStyle name="Normal 2 2 2" xfId="33" xr:uid="{00000000-0005-0000-0000-00001C000000}"/>
    <cellStyle name="Normal 2 2 2 2" xfId="34" xr:uid="{00000000-0005-0000-0000-00001D000000}"/>
    <cellStyle name="Normal 2 2 2 2 2" xfId="35" xr:uid="{00000000-0005-0000-0000-00001E000000}"/>
    <cellStyle name="Normal 2 2 2 2 2 2" xfId="36" xr:uid="{00000000-0005-0000-0000-00001F000000}"/>
    <cellStyle name="Normal 2 2 2 2 3" xfId="37" xr:uid="{00000000-0005-0000-0000-000020000000}"/>
    <cellStyle name="Normal 2 2 2 2 3 2" xfId="38" xr:uid="{00000000-0005-0000-0000-000021000000}"/>
    <cellStyle name="Normal 2 2 2 2_PLAN+REVISADO-+TRANSPARENCIA+GUBERNAMENTAL+(2)" xfId="39" xr:uid="{00000000-0005-0000-0000-000022000000}"/>
    <cellStyle name="Normal 2 2 2 3" xfId="40" xr:uid="{00000000-0005-0000-0000-000023000000}"/>
    <cellStyle name="Normal 2 2 2 4" xfId="41" xr:uid="{00000000-0005-0000-0000-000024000000}"/>
    <cellStyle name="Normal 2 2 2 4 2" xfId="42" xr:uid="{00000000-0005-0000-0000-000025000000}"/>
    <cellStyle name="Normal 2 2_PLAN+REVISADO-+TRANSPARENCIA+GUBERNAMENTAL+(2)" xfId="43" xr:uid="{00000000-0005-0000-0000-000026000000}"/>
    <cellStyle name="Normal 2 3" xfId="44" xr:uid="{00000000-0005-0000-0000-000027000000}"/>
    <cellStyle name="Normal 2 3 2" xfId="45" xr:uid="{00000000-0005-0000-0000-000028000000}"/>
    <cellStyle name="Normal 2 3 3" xfId="46" xr:uid="{00000000-0005-0000-0000-000029000000}"/>
    <cellStyle name="Normal 2 3 4" xfId="47" xr:uid="{00000000-0005-0000-0000-00002A000000}"/>
    <cellStyle name="Normal 2 4" xfId="4" xr:uid="{00000000-0005-0000-0000-00002B000000}"/>
    <cellStyle name="Normal 2 4 2" xfId="48" xr:uid="{00000000-0005-0000-0000-00002C000000}"/>
    <cellStyle name="Normal 2_PLAN+REVISADO-+TRANSPARENCIA+GUBERNAMENTAL+(2)" xfId="49" xr:uid="{00000000-0005-0000-0000-00002D000000}"/>
    <cellStyle name="Normal 3" xfId="50" xr:uid="{00000000-0005-0000-0000-00002E000000}"/>
    <cellStyle name="Normal 3 2" xfId="51" xr:uid="{00000000-0005-0000-0000-00002F000000}"/>
    <cellStyle name="Normal 3 2 2" xfId="52" xr:uid="{00000000-0005-0000-0000-000030000000}"/>
    <cellStyle name="Normal 3 2 3" xfId="53" xr:uid="{00000000-0005-0000-0000-000031000000}"/>
    <cellStyle name="Normal 3 2 4" xfId="54" xr:uid="{00000000-0005-0000-0000-000032000000}"/>
    <cellStyle name="Normal 3 3" xfId="55" xr:uid="{00000000-0005-0000-0000-000033000000}"/>
    <cellStyle name="Normal 3 3 2" xfId="6" xr:uid="{00000000-0005-0000-0000-000034000000}"/>
    <cellStyle name="Normal 3_PLAN+REVISADO-+TRANSPARENCIA+GUBERNAMENTAL+(2)" xfId="56" xr:uid="{00000000-0005-0000-0000-000035000000}"/>
    <cellStyle name="Normal 4" xfId="57" xr:uid="{00000000-0005-0000-0000-000036000000}"/>
    <cellStyle name="Normal 4 2" xfId="7" xr:uid="{00000000-0005-0000-0000-000037000000}"/>
    <cellStyle name="Normal 5" xfId="58" xr:uid="{00000000-0005-0000-0000-000038000000}"/>
    <cellStyle name="Normal 5 2" xfId="59" xr:uid="{00000000-0005-0000-0000-000039000000}"/>
    <cellStyle name="Normal 5 3" xfId="60" xr:uid="{00000000-0005-0000-0000-00003A000000}"/>
    <cellStyle name="Normal 6" xfId="61" xr:uid="{00000000-0005-0000-0000-00003B000000}"/>
    <cellStyle name="Normal 7" xfId="62" xr:uid="{00000000-0005-0000-0000-00003C000000}"/>
    <cellStyle name="Normal 8" xfId="63" xr:uid="{00000000-0005-0000-0000-00003D000000}"/>
    <cellStyle name="Normal 9" xfId="64" xr:uid="{00000000-0005-0000-0000-00003E000000}"/>
    <cellStyle name="Porcentual 2" xfId="3" xr:uid="{00000000-0005-0000-0000-00003F000000}"/>
    <cellStyle name="Porcentual 2 2" xfId="65" xr:uid="{00000000-0005-0000-0000-000040000000}"/>
    <cellStyle name="Porcentual 2 2 2" xfId="66" xr:uid="{00000000-0005-0000-0000-000041000000}"/>
    <cellStyle name="Porcentual 3" xfId="5" xr:uid="{00000000-0005-0000-0000-000042000000}"/>
    <cellStyle name="Porcentual 3 2" xfId="67" xr:uid="{00000000-0005-0000-0000-000043000000}"/>
    <cellStyle name="Porcentual 3 2 2" xfId="68" xr:uid="{00000000-0005-0000-0000-000044000000}"/>
    <cellStyle name="Porcentual 3 2 2 2" xfId="69" xr:uid="{00000000-0005-0000-0000-000045000000}"/>
    <cellStyle name="Porcentual 3 2 3" xfId="8" xr:uid="{00000000-0005-0000-0000-000046000000}"/>
    <cellStyle name="Porcentual 3 3" xfId="70" xr:uid="{00000000-0005-0000-0000-000047000000}"/>
    <cellStyle name="Porcentual 3 3 2" xfId="71" xr:uid="{00000000-0005-0000-0000-000048000000}"/>
    <cellStyle name="Porcentual 3 3 3" xfId="72" xr:uid="{00000000-0005-0000-0000-000049000000}"/>
    <cellStyle name="Porcentual 4" xfId="73" xr:uid="{00000000-0005-0000-0000-00004A000000}"/>
    <cellStyle name="Porcentual 4 2" xfId="74" xr:uid="{00000000-0005-0000-0000-00004B000000}"/>
    <cellStyle name="Porcentual 5" xfId="75" xr:uid="{00000000-0005-0000-0000-00004C000000}"/>
    <cellStyle name="Porcentual 6" xfId="76" xr:uid="{00000000-0005-0000-0000-00004D000000}"/>
    <cellStyle name="Porcentual 6 2" xfId="77" xr:uid="{00000000-0005-0000-0000-00004E000000}"/>
    <cellStyle name="Porcentual 7" xfId="78" xr:uid="{00000000-0005-0000-0000-00004F000000}"/>
    <cellStyle name="Porcentual 7 2" xfId="79" xr:uid="{00000000-0005-0000-0000-000050000000}"/>
    <cellStyle name="Porcentual 8" xfId="80" xr:uid="{00000000-0005-0000-0000-000051000000}"/>
    <cellStyle name="Porcentual 8 2" xfId="81" xr:uid="{00000000-0005-0000-0000-000052000000}"/>
  </cellStyles>
  <dxfs count="42">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6600"/>
      <color rgb="FFFDFECE"/>
      <color rgb="FF00FF00"/>
      <color rgb="FFFFFF99"/>
      <color rgb="FF003300"/>
      <color rgb="FFE8F5F8"/>
      <color rgb="FFFEF9F4"/>
      <color rgb="FFFEF4E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553708</xdr:colOff>
      <xdr:row>0</xdr:row>
      <xdr:rowOff>0</xdr:rowOff>
    </xdr:from>
    <xdr:to>
      <xdr:col>17</xdr:col>
      <xdr:colOff>2020641</xdr:colOff>
      <xdr:row>5</xdr:row>
      <xdr:rowOff>111442</xdr:rowOff>
    </xdr:to>
    <xdr:pic>
      <xdr:nvPicPr>
        <xdr:cNvPr id="9" name="4 Imagen" descr="Logo solo DIGEIG.JPG">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145864</xdr:rowOff>
    </xdr:to>
    <xdr:pic>
      <xdr:nvPicPr>
        <xdr:cNvPr id="11" name="4 Imagen" descr="PRESIDENCIA DE LA REP..jpg">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BB72"/>
  <sheetViews>
    <sheetView showGridLines="0" tabSelected="1" topLeftCell="J13" zoomScale="66" zoomScaleNormal="66" zoomScaleSheetLayoutView="25" zoomScalePageLayoutView="70" workbookViewId="0">
      <selection activeCell="R17" sqref="R17:R20"/>
    </sheetView>
  </sheetViews>
  <sheetFormatPr baseColWidth="10" defaultColWidth="20.7109375" defaultRowHeight="18"/>
  <cols>
    <col min="1" max="1" width="9.140625" style="1" customWidth="1"/>
    <col min="2" max="2" width="57.28515625" style="2" customWidth="1"/>
    <col min="3" max="3" width="32.5703125" style="2" customWidth="1"/>
    <col min="4" max="4" width="39.42578125" style="1" customWidth="1"/>
    <col min="5" max="5" width="20.7109375" style="1" customWidth="1"/>
    <col min="6" max="8" width="20.7109375" style="24" customWidth="1"/>
    <col min="9" max="10" width="25.7109375" style="24" customWidth="1"/>
    <col min="11" max="11" width="39.5703125" style="24" customWidth="1"/>
    <col min="12" max="12" width="26.42578125" style="93" customWidth="1"/>
    <col min="13" max="16" width="10.7109375" style="93" customWidth="1"/>
    <col min="17" max="17" width="24" style="24" customWidth="1"/>
    <col min="18" max="18" width="89.28515625" style="24" customWidth="1"/>
    <col min="19" max="19" width="6.85546875" style="1" customWidth="1"/>
    <col min="20" max="20" width="10.5703125" style="1" customWidth="1"/>
    <col min="21" max="21" width="39.5703125" style="1" customWidth="1"/>
    <col min="22" max="22" width="15" style="1" customWidth="1"/>
    <col min="23" max="23" width="49.85546875" style="1" customWidth="1"/>
    <col min="24" max="24" width="34.7109375" style="1" customWidth="1"/>
    <col min="25" max="16384" width="20.7109375" style="1"/>
  </cols>
  <sheetData>
    <row r="1" spans="1:24" ht="15">
      <c r="A1" s="373"/>
      <c r="B1" s="373"/>
      <c r="C1" s="373"/>
      <c r="D1" s="373"/>
      <c r="E1" s="373"/>
      <c r="F1" s="373"/>
      <c r="G1" s="373"/>
      <c r="H1" s="373"/>
      <c r="I1" s="373"/>
      <c r="J1" s="373"/>
      <c r="K1" s="373"/>
      <c r="L1" s="373"/>
      <c r="M1" s="373"/>
      <c r="N1" s="373"/>
      <c r="O1" s="373"/>
      <c r="P1" s="373"/>
      <c r="Q1" s="373"/>
      <c r="R1" s="373"/>
      <c r="S1" s="373"/>
      <c r="T1" s="373"/>
      <c r="U1" s="373"/>
      <c r="V1" s="8"/>
    </row>
    <row r="2" spans="1:24">
      <c r="A2" s="323" t="s">
        <v>9</v>
      </c>
      <c r="B2" s="323"/>
      <c r="C2" s="323"/>
      <c r="D2" s="323"/>
      <c r="E2" s="323"/>
      <c r="F2" s="323"/>
      <c r="G2" s="323"/>
      <c r="H2" s="323"/>
      <c r="I2" s="323"/>
      <c r="J2" s="323"/>
      <c r="K2" s="323"/>
      <c r="L2" s="323"/>
      <c r="M2" s="323"/>
      <c r="N2" s="323"/>
      <c r="O2" s="323"/>
      <c r="P2" s="323"/>
      <c r="Q2" s="323"/>
      <c r="R2" s="323"/>
      <c r="S2" s="14"/>
      <c r="T2" s="14"/>
      <c r="U2" s="14"/>
      <c r="V2" s="14"/>
    </row>
    <row r="3" spans="1:24" ht="18.75">
      <c r="A3" s="324" t="s">
        <v>10</v>
      </c>
      <c r="B3" s="324"/>
      <c r="C3" s="324"/>
      <c r="D3" s="324"/>
      <c r="E3" s="324"/>
      <c r="F3" s="324"/>
      <c r="G3" s="324"/>
      <c r="H3" s="324"/>
      <c r="I3" s="324"/>
      <c r="J3" s="324"/>
      <c r="K3" s="324"/>
      <c r="L3" s="324"/>
      <c r="M3" s="324"/>
      <c r="N3" s="324"/>
      <c r="O3" s="324"/>
      <c r="P3" s="324"/>
      <c r="Q3" s="324"/>
      <c r="R3" s="324"/>
      <c r="S3" s="15"/>
      <c r="T3" s="15"/>
      <c r="U3" s="15"/>
      <c r="V3" s="15"/>
    </row>
    <row r="4" spans="1:24" ht="20.25">
      <c r="A4" s="325" t="s">
        <v>115</v>
      </c>
      <c r="B4" s="325"/>
      <c r="C4" s="325"/>
      <c r="D4" s="325"/>
      <c r="E4" s="325"/>
      <c r="F4" s="325"/>
      <c r="G4" s="325"/>
      <c r="H4" s="325"/>
      <c r="I4" s="325"/>
      <c r="J4" s="325"/>
      <c r="K4" s="325"/>
      <c r="L4" s="325"/>
      <c r="M4" s="325"/>
      <c r="N4" s="325"/>
      <c r="O4" s="325"/>
      <c r="P4" s="325"/>
      <c r="Q4" s="325"/>
      <c r="R4" s="325"/>
      <c r="S4" s="16"/>
      <c r="T4" s="16"/>
      <c r="U4" s="16"/>
      <c r="V4" s="16"/>
    </row>
    <row r="5" spans="1:24" ht="20.25">
      <c r="A5" s="325" t="s">
        <v>11</v>
      </c>
      <c r="B5" s="325"/>
      <c r="C5" s="325"/>
      <c r="D5" s="325"/>
      <c r="E5" s="325"/>
      <c r="F5" s="325"/>
      <c r="G5" s="325"/>
      <c r="H5" s="325"/>
      <c r="I5" s="325"/>
      <c r="J5" s="325"/>
      <c r="K5" s="325"/>
      <c r="L5" s="325"/>
      <c r="M5" s="325"/>
      <c r="N5" s="325"/>
      <c r="O5" s="325"/>
      <c r="P5" s="325"/>
      <c r="Q5" s="325"/>
      <c r="R5" s="325"/>
      <c r="S5" s="16"/>
      <c r="T5" s="16"/>
      <c r="U5" s="16"/>
      <c r="V5" s="16"/>
    </row>
    <row r="6" spans="1:24" ht="21.75" thickBot="1">
      <c r="A6" s="9"/>
      <c r="B6" s="10"/>
      <c r="C6" s="10"/>
      <c r="D6" s="11"/>
      <c r="E6" s="11"/>
      <c r="F6" s="21"/>
      <c r="G6" s="21"/>
      <c r="H6" s="21"/>
      <c r="I6" s="21"/>
      <c r="J6" s="22"/>
      <c r="K6" s="22"/>
      <c r="L6" s="90"/>
      <c r="M6" s="90"/>
      <c r="N6" s="90"/>
      <c r="O6" s="90"/>
      <c r="P6" s="90"/>
      <c r="Q6" s="22"/>
      <c r="R6" s="21"/>
      <c r="S6" s="11"/>
      <c r="T6" s="11"/>
      <c r="U6" s="11"/>
      <c r="V6" s="8"/>
    </row>
    <row r="7" spans="1:24" ht="33" customHeight="1" thickBot="1">
      <c r="A7" s="329" t="s">
        <v>12</v>
      </c>
      <c r="B7" s="330"/>
      <c r="C7" s="330"/>
      <c r="D7" s="330"/>
      <c r="E7" s="330"/>
      <c r="F7" s="330"/>
      <c r="G7" s="330"/>
      <c r="H7" s="330"/>
      <c r="I7" s="330"/>
      <c r="J7" s="330"/>
      <c r="K7" s="330"/>
      <c r="L7" s="330"/>
      <c r="M7" s="330"/>
      <c r="N7" s="330"/>
      <c r="O7" s="330"/>
      <c r="P7" s="330"/>
      <c r="Q7" s="330"/>
      <c r="R7" s="331"/>
      <c r="S7" s="13"/>
      <c r="T7" s="393" t="s">
        <v>33</v>
      </c>
      <c r="U7" s="394"/>
      <c r="V7" s="394"/>
      <c r="W7" s="395"/>
    </row>
    <row r="8" spans="1:24" ht="40.5">
      <c r="A8" s="326" t="s">
        <v>13</v>
      </c>
      <c r="B8" s="327"/>
      <c r="C8" s="327"/>
      <c r="D8" s="328"/>
      <c r="E8" s="380" t="s">
        <v>127</v>
      </c>
      <c r="F8" s="381"/>
      <c r="G8" s="381"/>
      <c r="H8" s="381"/>
      <c r="I8" s="382"/>
      <c r="J8" s="377" t="s">
        <v>24</v>
      </c>
      <c r="K8" s="378"/>
      <c r="L8" s="379"/>
      <c r="M8" s="96"/>
      <c r="N8" s="96"/>
      <c r="O8" s="96"/>
      <c r="P8" s="96"/>
      <c r="Q8" s="321" t="s">
        <v>19</v>
      </c>
      <c r="R8" s="322"/>
      <c r="S8" s="12"/>
      <c r="T8" s="34" t="s">
        <v>4</v>
      </c>
      <c r="U8" s="32" t="s">
        <v>3</v>
      </c>
      <c r="V8" s="33" t="s">
        <v>29</v>
      </c>
      <c r="W8" s="35" t="s">
        <v>34</v>
      </c>
      <c r="X8" s="28"/>
    </row>
    <row r="9" spans="1:24" ht="36" customHeight="1" thickBot="1">
      <c r="A9" s="411" t="s">
        <v>128</v>
      </c>
      <c r="B9" s="412"/>
      <c r="C9" s="412"/>
      <c r="D9" s="413"/>
      <c r="E9" s="400" t="s">
        <v>129</v>
      </c>
      <c r="F9" s="401"/>
      <c r="G9" s="401"/>
      <c r="H9" s="402"/>
      <c r="I9" s="403"/>
      <c r="J9" s="386">
        <v>39</v>
      </c>
      <c r="K9" s="387"/>
      <c r="L9" s="388"/>
      <c r="M9" s="335" t="s">
        <v>132</v>
      </c>
      <c r="N9" s="336"/>
      <c r="O9" s="336"/>
      <c r="P9" s="336"/>
      <c r="Q9" s="336"/>
      <c r="R9" s="337"/>
      <c r="S9" s="12"/>
      <c r="T9" s="36" t="s">
        <v>5</v>
      </c>
      <c r="U9" s="25" t="s">
        <v>2</v>
      </c>
      <c r="V9" s="30" t="s">
        <v>30</v>
      </c>
      <c r="W9" s="37" t="s">
        <v>35</v>
      </c>
      <c r="X9" s="28"/>
    </row>
    <row r="10" spans="1:24" ht="41.25" thickBot="1">
      <c r="A10" s="375"/>
      <c r="B10" s="375"/>
      <c r="C10" s="375"/>
      <c r="D10" s="375"/>
      <c r="E10" s="375"/>
      <c r="F10" s="375"/>
      <c r="G10" s="375"/>
      <c r="H10" s="375"/>
      <c r="I10" s="375"/>
      <c r="J10" s="375"/>
      <c r="K10" s="375"/>
      <c r="L10" s="375"/>
      <c r="M10" s="375"/>
      <c r="N10" s="375"/>
      <c r="O10" s="375"/>
      <c r="P10" s="375"/>
      <c r="Q10" s="375"/>
      <c r="R10" s="375"/>
      <c r="S10" s="375"/>
      <c r="T10" s="36" t="s">
        <v>7</v>
      </c>
      <c r="U10" s="26" t="s">
        <v>6</v>
      </c>
      <c r="V10" s="30" t="s">
        <v>31</v>
      </c>
      <c r="W10" s="37" t="s">
        <v>36</v>
      </c>
      <c r="X10" s="28"/>
    </row>
    <row r="11" spans="1:24" ht="40.5" customHeight="1" thickBot="1">
      <c r="A11" s="332" t="s">
        <v>22</v>
      </c>
      <c r="B11" s="333"/>
      <c r="C11" s="333"/>
      <c r="D11" s="333"/>
      <c r="E11" s="333"/>
      <c r="F11" s="333"/>
      <c r="G11" s="333"/>
      <c r="H11" s="334"/>
      <c r="I11" s="383" t="s">
        <v>42</v>
      </c>
      <c r="J11" s="384"/>
      <c r="K11" s="385"/>
      <c r="L11" s="398" t="s">
        <v>14</v>
      </c>
      <c r="M11" s="398"/>
      <c r="N11" s="398"/>
      <c r="O11" s="398"/>
      <c r="P11" s="398"/>
      <c r="Q11" s="398"/>
      <c r="R11" s="399"/>
      <c r="S11" s="4"/>
      <c r="T11" s="36" t="s">
        <v>27</v>
      </c>
      <c r="U11" s="27" t="s">
        <v>25</v>
      </c>
      <c r="V11" s="31" t="s">
        <v>32</v>
      </c>
      <c r="W11" s="37" t="s">
        <v>37</v>
      </c>
    </row>
    <row r="12" spans="1:24" ht="81.75" customHeight="1" thickBot="1">
      <c r="A12" s="307" t="s">
        <v>0</v>
      </c>
      <c r="B12" s="305" t="s">
        <v>16</v>
      </c>
      <c r="C12" s="301" t="s">
        <v>18</v>
      </c>
      <c r="D12" s="301" t="s">
        <v>1</v>
      </c>
      <c r="E12" s="301" t="s">
        <v>20</v>
      </c>
      <c r="F12" s="301" t="s">
        <v>17</v>
      </c>
      <c r="G12" s="301" t="s">
        <v>21</v>
      </c>
      <c r="H12" s="319" t="s">
        <v>45</v>
      </c>
      <c r="I12" s="317" t="s">
        <v>41</v>
      </c>
      <c r="J12" s="315" t="s">
        <v>40</v>
      </c>
      <c r="K12" s="313" t="s">
        <v>39</v>
      </c>
      <c r="L12" s="312" t="s">
        <v>15</v>
      </c>
      <c r="M12" s="309" t="s">
        <v>23</v>
      </c>
      <c r="N12" s="310"/>
      <c r="O12" s="310"/>
      <c r="P12" s="310"/>
      <c r="Q12" s="311"/>
      <c r="R12" s="303" t="s">
        <v>8</v>
      </c>
      <c r="S12" s="4"/>
      <c r="T12" s="38" t="s">
        <v>26</v>
      </c>
      <c r="U12" s="94" t="s">
        <v>28</v>
      </c>
      <c r="V12" s="396"/>
      <c r="W12" s="397"/>
    </row>
    <row r="13" spans="1:24" ht="57" customHeight="1" thickBot="1">
      <c r="A13" s="308"/>
      <c r="B13" s="306"/>
      <c r="C13" s="302"/>
      <c r="D13" s="302"/>
      <c r="E13" s="302"/>
      <c r="F13" s="302"/>
      <c r="G13" s="302"/>
      <c r="H13" s="320"/>
      <c r="I13" s="318"/>
      <c r="J13" s="316"/>
      <c r="K13" s="314"/>
      <c r="L13" s="304"/>
      <c r="M13" s="91" t="s">
        <v>29</v>
      </c>
      <c r="N13" s="110" t="s">
        <v>30</v>
      </c>
      <c r="O13" s="110" t="s">
        <v>31</v>
      </c>
      <c r="P13" s="110" t="s">
        <v>32</v>
      </c>
      <c r="Q13" s="57" t="s">
        <v>126</v>
      </c>
      <c r="R13" s="304"/>
      <c r="S13" s="4"/>
      <c r="T13" s="97"/>
      <c r="U13" s="98"/>
      <c r="V13" s="99"/>
      <c r="W13" s="99"/>
    </row>
    <row r="14" spans="1:24" ht="33.75" customHeight="1" thickBot="1">
      <c r="A14" s="404" t="s">
        <v>51</v>
      </c>
      <c r="B14" s="405"/>
      <c r="C14" s="405"/>
      <c r="D14" s="405"/>
      <c r="E14" s="405"/>
      <c r="F14" s="405"/>
      <c r="G14" s="405"/>
      <c r="H14" s="405"/>
      <c r="I14" s="405"/>
      <c r="J14" s="405"/>
      <c r="K14" s="405"/>
      <c r="L14" s="406"/>
      <c r="M14" s="405"/>
      <c r="N14" s="405"/>
      <c r="O14" s="405"/>
      <c r="P14" s="405"/>
      <c r="Q14" s="405"/>
      <c r="R14" s="407"/>
      <c r="S14" s="4"/>
      <c r="T14" s="29"/>
    </row>
    <row r="15" spans="1:24" ht="99" customHeight="1">
      <c r="A15" s="20">
        <v>1</v>
      </c>
      <c r="B15" s="248" t="s">
        <v>43</v>
      </c>
      <c r="C15" s="46" t="s">
        <v>110</v>
      </c>
      <c r="D15" s="47" t="s">
        <v>112</v>
      </c>
      <c r="E15" s="100">
        <v>4</v>
      </c>
      <c r="F15" s="101" t="s">
        <v>130</v>
      </c>
      <c r="G15" s="102">
        <v>1</v>
      </c>
      <c r="H15" s="103">
        <v>39</v>
      </c>
      <c r="I15" s="50">
        <v>1</v>
      </c>
      <c r="J15" s="170">
        <v>43516</v>
      </c>
      <c r="K15" s="51" t="s">
        <v>133</v>
      </c>
      <c r="L15" s="92" t="s">
        <v>123</v>
      </c>
      <c r="M15" s="135">
        <v>4</v>
      </c>
      <c r="N15" s="135" t="s">
        <v>138</v>
      </c>
      <c r="O15" s="135" t="s">
        <v>138</v>
      </c>
      <c r="P15" s="135" t="s">
        <v>138</v>
      </c>
      <c r="Q15" s="129">
        <f>SUM(M15:P15)</f>
        <v>4</v>
      </c>
      <c r="R15" s="244"/>
      <c r="S15" s="4"/>
      <c r="T15" s="29"/>
    </row>
    <row r="16" spans="1:24" ht="92.25" customHeight="1">
      <c r="A16" s="160">
        <v>2</v>
      </c>
      <c r="B16" s="48" t="s">
        <v>44</v>
      </c>
      <c r="C16" s="48" t="s">
        <v>46</v>
      </c>
      <c r="D16" s="49" t="s">
        <v>82</v>
      </c>
      <c r="E16" s="104">
        <v>12</v>
      </c>
      <c r="F16" s="173" t="s">
        <v>29</v>
      </c>
      <c r="G16" s="105">
        <v>1</v>
      </c>
      <c r="H16" s="106">
        <v>39</v>
      </c>
      <c r="I16" s="52">
        <v>1</v>
      </c>
      <c r="J16" s="171">
        <v>43563</v>
      </c>
      <c r="K16" s="172" t="s">
        <v>134</v>
      </c>
      <c r="L16" s="147" t="s">
        <v>123</v>
      </c>
      <c r="M16" s="136">
        <v>12</v>
      </c>
      <c r="N16" s="136" t="s">
        <v>138</v>
      </c>
      <c r="O16" s="136" t="s">
        <v>138</v>
      </c>
      <c r="P16" s="136" t="s">
        <v>138</v>
      </c>
      <c r="Q16" s="130">
        <f>SUM(M16:P16)</f>
        <v>12</v>
      </c>
      <c r="R16" s="245"/>
      <c r="S16" s="17"/>
      <c r="T16" s="29"/>
    </row>
    <row r="17" spans="1:29" s="3" customFormat="1" ht="51" customHeight="1">
      <c r="A17" s="257">
        <v>3</v>
      </c>
      <c r="B17" s="260" t="s">
        <v>47</v>
      </c>
      <c r="C17" s="260" t="s">
        <v>139</v>
      </c>
      <c r="D17" s="263" t="s">
        <v>140</v>
      </c>
      <c r="E17" s="266">
        <v>4</v>
      </c>
      <c r="F17" s="272" t="s">
        <v>111</v>
      </c>
      <c r="G17" s="278">
        <v>4</v>
      </c>
      <c r="H17" s="269">
        <v>39</v>
      </c>
      <c r="I17" s="192">
        <v>1</v>
      </c>
      <c r="J17" s="193">
        <v>47178</v>
      </c>
      <c r="K17" s="288" t="s">
        <v>154</v>
      </c>
      <c r="L17" s="514"/>
      <c r="M17" s="285">
        <v>0</v>
      </c>
      <c r="N17" s="285">
        <v>0.5</v>
      </c>
      <c r="O17" s="285">
        <v>0.5</v>
      </c>
      <c r="P17" s="285"/>
      <c r="Q17" s="462">
        <f>SUM(P19+O19+O17+N17+N19+M17+M19+P17)</f>
        <v>2.5</v>
      </c>
      <c r="R17" s="501" t="s">
        <v>156</v>
      </c>
      <c r="S17" s="5"/>
    </row>
    <row r="18" spans="1:29" s="3" customFormat="1" ht="51" customHeight="1">
      <c r="A18" s="258"/>
      <c r="B18" s="261"/>
      <c r="C18" s="261"/>
      <c r="D18" s="264"/>
      <c r="E18" s="267"/>
      <c r="F18" s="273"/>
      <c r="G18" s="279"/>
      <c r="H18" s="270"/>
      <c r="I18" s="194">
        <v>1</v>
      </c>
      <c r="J18" s="195">
        <v>47178</v>
      </c>
      <c r="K18" s="289"/>
      <c r="L18" s="511"/>
      <c r="M18" s="286"/>
      <c r="N18" s="286"/>
      <c r="O18" s="286"/>
      <c r="P18" s="286"/>
      <c r="Q18" s="462"/>
      <c r="R18" s="455"/>
      <c r="S18" s="5"/>
    </row>
    <row r="19" spans="1:29" s="3" customFormat="1" ht="23.25" customHeight="1">
      <c r="A19" s="258"/>
      <c r="B19" s="261"/>
      <c r="C19" s="261"/>
      <c r="D19" s="264"/>
      <c r="E19" s="267"/>
      <c r="F19" s="273"/>
      <c r="G19" s="279"/>
      <c r="H19" s="270"/>
      <c r="I19" s="196"/>
      <c r="J19" s="197"/>
      <c r="K19" s="289"/>
      <c r="L19" s="511"/>
      <c r="M19" s="286">
        <v>0.5</v>
      </c>
      <c r="N19" s="286">
        <v>0.5</v>
      </c>
      <c r="O19" s="286">
        <v>0.5</v>
      </c>
      <c r="P19" s="286"/>
      <c r="Q19" s="462"/>
      <c r="R19" s="455"/>
      <c r="S19" s="5"/>
    </row>
    <row r="20" spans="1:29" s="3" customFormat="1" ht="93" customHeight="1">
      <c r="A20" s="259"/>
      <c r="B20" s="262"/>
      <c r="C20" s="262"/>
      <c r="D20" s="265"/>
      <c r="E20" s="268"/>
      <c r="F20" s="274"/>
      <c r="G20" s="280"/>
      <c r="H20" s="271"/>
      <c r="I20" s="198">
        <v>1</v>
      </c>
      <c r="J20" s="199">
        <v>47178</v>
      </c>
      <c r="K20" s="290"/>
      <c r="L20" s="512"/>
      <c r="M20" s="515"/>
      <c r="N20" s="515"/>
      <c r="O20" s="515"/>
      <c r="P20" s="515"/>
      <c r="Q20" s="497"/>
      <c r="R20" s="456"/>
      <c r="S20" s="5"/>
    </row>
    <row r="21" spans="1:29" s="3" customFormat="1" ht="34.5" customHeight="1">
      <c r="A21" s="257">
        <v>4</v>
      </c>
      <c r="B21" s="260" t="s">
        <v>48</v>
      </c>
      <c r="C21" s="260" t="s">
        <v>49</v>
      </c>
      <c r="D21" s="260" t="s">
        <v>50</v>
      </c>
      <c r="E21" s="420">
        <v>3</v>
      </c>
      <c r="F21" s="273" t="s">
        <v>30</v>
      </c>
      <c r="G21" s="273">
        <v>1</v>
      </c>
      <c r="H21" s="441">
        <v>39</v>
      </c>
      <c r="I21" s="444"/>
      <c r="J21" s="414"/>
      <c r="K21" s="446" t="s">
        <v>141</v>
      </c>
      <c r="L21" s="448" t="s">
        <v>123</v>
      </c>
      <c r="M21" s="428" t="s">
        <v>138</v>
      </c>
      <c r="N21" s="428">
        <v>3</v>
      </c>
      <c r="O21" s="428" t="s">
        <v>138</v>
      </c>
      <c r="P21" s="428" t="s">
        <v>138</v>
      </c>
      <c r="Q21" s="433">
        <f>SUM(M21:P21)</f>
        <v>3</v>
      </c>
      <c r="R21" s="408"/>
      <c r="S21" s="5"/>
    </row>
    <row r="22" spans="1:29" s="3" customFormat="1" ht="34.5" customHeight="1">
      <c r="A22" s="258"/>
      <c r="B22" s="261"/>
      <c r="C22" s="261"/>
      <c r="D22" s="261"/>
      <c r="E22" s="421"/>
      <c r="F22" s="273"/>
      <c r="G22" s="273"/>
      <c r="H22" s="442"/>
      <c r="I22" s="444"/>
      <c r="J22" s="415"/>
      <c r="K22" s="446"/>
      <c r="L22" s="449"/>
      <c r="M22" s="429"/>
      <c r="N22" s="429"/>
      <c r="O22" s="429"/>
      <c r="P22" s="429"/>
      <c r="Q22" s="434"/>
      <c r="R22" s="409"/>
      <c r="S22" s="5"/>
    </row>
    <row r="23" spans="1:29" s="3" customFormat="1" ht="72" customHeight="1" thickBot="1">
      <c r="A23" s="376"/>
      <c r="B23" s="389"/>
      <c r="C23" s="389"/>
      <c r="D23" s="389"/>
      <c r="E23" s="422"/>
      <c r="F23" s="281"/>
      <c r="G23" s="281"/>
      <c r="H23" s="443"/>
      <c r="I23" s="445"/>
      <c r="J23" s="416"/>
      <c r="K23" s="447"/>
      <c r="L23" s="450"/>
      <c r="M23" s="430"/>
      <c r="N23" s="430"/>
      <c r="O23" s="430"/>
      <c r="P23" s="430"/>
      <c r="Q23" s="435"/>
      <c r="R23" s="410"/>
      <c r="S23" s="5"/>
    </row>
    <row r="24" spans="1:29" s="3" customFormat="1" ht="28.5" customHeight="1" thickBot="1">
      <c r="A24" s="465" t="s">
        <v>55</v>
      </c>
      <c r="B24" s="406"/>
      <c r="C24" s="406"/>
      <c r="D24" s="406"/>
      <c r="E24" s="406"/>
      <c r="F24" s="406"/>
      <c r="G24" s="406"/>
      <c r="H24" s="406"/>
      <c r="I24" s="406"/>
      <c r="J24" s="406"/>
      <c r="K24" s="406"/>
      <c r="L24" s="406"/>
      <c r="M24" s="406"/>
      <c r="N24" s="406"/>
      <c r="O24" s="406"/>
      <c r="P24" s="406"/>
      <c r="Q24" s="406"/>
      <c r="R24" s="407"/>
      <c r="S24" s="6"/>
    </row>
    <row r="25" spans="1:29" s="3" customFormat="1" ht="119.25" customHeight="1">
      <c r="A25" s="20">
        <v>5</v>
      </c>
      <c r="B25" s="42" t="s">
        <v>52</v>
      </c>
      <c r="C25" s="42" t="s">
        <v>53</v>
      </c>
      <c r="D25" s="43" t="s">
        <v>54</v>
      </c>
      <c r="E25" s="107">
        <v>3</v>
      </c>
      <c r="F25" s="108" t="s">
        <v>32</v>
      </c>
      <c r="G25" s="145">
        <v>1</v>
      </c>
      <c r="H25" s="163" t="s">
        <v>26</v>
      </c>
      <c r="I25" s="53"/>
      <c r="J25" s="54"/>
      <c r="K25" s="55"/>
      <c r="L25" s="92"/>
      <c r="M25" s="135" t="s">
        <v>138</v>
      </c>
      <c r="N25" s="135" t="s">
        <v>138</v>
      </c>
      <c r="O25" s="135" t="s">
        <v>138</v>
      </c>
      <c r="P25" s="135"/>
      <c r="Q25" s="131">
        <f>SUM(M25:P25)</f>
        <v>0</v>
      </c>
      <c r="R25" s="58"/>
      <c r="S25" s="6"/>
    </row>
    <row r="26" spans="1:29" s="3" customFormat="1" ht="39" customHeight="1">
      <c r="A26" s="338">
        <v>6</v>
      </c>
      <c r="B26" s="484" t="s">
        <v>56</v>
      </c>
      <c r="C26" s="490" t="s">
        <v>66</v>
      </c>
      <c r="D26" s="492" t="s">
        <v>57</v>
      </c>
      <c r="E26" s="487">
        <v>4</v>
      </c>
      <c r="F26" s="266" t="s">
        <v>111</v>
      </c>
      <c r="G26" s="275">
        <v>4</v>
      </c>
      <c r="H26" s="451">
        <v>4</v>
      </c>
      <c r="I26" s="200">
        <v>1</v>
      </c>
      <c r="J26" s="201">
        <v>43553</v>
      </c>
      <c r="K26" s="370" t="s">
        <v>153</v>
      </c>
      <c r="L26" s="282"/>
      <c r="M26" s="285">
        <v>1</v>
      </c>
      <c r="N26" s="285">
        <v>1</v>
      </c>
      <c r="O26" s="285">
        <v>1</v>
      </c>
      <c r="P26" s="285"/>
      <c r="Q26" s="462">
        <f>SUM(M26:P26)</f>
        <v>3</v>
      </c>
      <c r="R26" s="459"/>
      <c r="S26" s="6"/>
      <c r="AB26" s="41"/>
      <c r="AC26" s="128"/>
    </row>
    <row r="27" spans="1:29" s="3" customFormat="1" ht="39" customHeight="1">
      <c r="A27" s="338"/>
      <c r="B27" s="484"/>
      <c r="C27" s="490"/>
      <c r="D27" s="492"/>
      <c r="E27" s="487"/>
      <c r="F27" s="267"/>
      <c r="G27" s="276"/>
      <c r="H27" s="452"/>
      <c r="I27" s="202"/>
      <c r="J27" s="203"/>
      <c r="K27" s="371"/>
      <c r="L27" s="283"/>
      <c r="M27" s="286"/>
      <c r="N27" s="286"/>
      <c r="O27" s="286"/>
      <c r="P27" s="286"/>
      <c r="Q27" s="462"/>
      <c r="R27" s="460"/>
      <c r="S27" s="6"/>
      <c r="AB27" s="41"/>
    </row>
    <row r="28" spans="1:29" s="3" customFormat="1" ht="39" customHeight="1">
      <c r="A28" s="338"/>
      <c r="B28" s="484"/>
      <c r="C28" s="490"/>
      <c r="D28" s="492"/>
      <c r="E28" s="487"/>
      <c r="F28" s="267"/>
      <c r="G28" s="276"/>
      <c r="H28" s="452"/>
      <c r="I28" s="204"/>
      <c r="J28" s="203"/>
      <c r="K28" s="371"/>
      <c r="L28" s="283"/>
      <c r="M28" s="286"/>
      <c r="N28" s="286"/>
      <c r="O28" s="286"/>
      <c r="P28" s="286"/>
      <c r="Q28" s="462"/>
      <c r="R28" s="460"/>
      <c r="S28" s="6"/>
      <c r="AB28" s="41"/>
    </row>
    <row r="29" spans="1:29" s="3" customFormat="1" ht="38.25" customHeight="1" thickBot="1">
      <c r="A29" s="339"/>
      <c r="B29" s="485"/>
      <c r="C29" s="491"/>
      <c r="D29" s="493"/>
      <c r="E29" s="488"/>
      <c r="F29" s="297"/>
      <c r="G29" s="489"/>
      <c r="H29" s="453"/>
      <c r="I29" s="205"/>
      <c r="J29" s="206"/>
      <c r="K29" s="486"/>
      <c r="L29" s="284"/>
      <c r="M29" s="287"/>
      <c r="N29" s="287"/>
      <c r="O29" s="287"/>
      <c r="P29" s="287"/>
      <c r="Q29" s="463"/>
      <c r="R29" s="461"/>
      <c r="S29" s="6"/>
      <c r="AB29" s="41"/>
    </row>
    <row r="30" spans="1:29" s="3" customFormat="1" ht="24" customHeight="1" thickBot="1">
      <c r="A30" s="465" t="s">
        <v>83</v>
      </c>
      <c r="B30" s="406"/>
      <c r="C30" s="406"/>
      <c r="D30" s="406"/>
      <c r="E30" s="406"/>
      <c r="F30" s="406"/>
      <c r="G30" s="406"/>
      <c r="H30" s="406"/>
      <c r="I30" s="406"/>
      <c r="J30" s="406"/>
      <c r="K30" s="406"/>
      <c r="L30" s="406"/>
      <c r="M30" s="406"/>
      <c r="N30" s="406"/>
      <c r="O30" s="406"/>
      <c r="P30" s="406"/>
      <c r="Q30" s="406"/>
      <c r="R30" s="407"/>
      <c r="S30" s="7"/>
    </row>
    <row r="31" spans="1:29" s="3" customFormat="1" ht="24.75" hidden="1" customHeight="1">
      <c r="A31" s="341">
        <v>7</v>
      </c>
      <c r="B31" s="166" t="s">
        <v>58</v>
      </c>
      <c r="C31" s="494" t="s">
        <v>113</v>
      </c>
      <c r="D31" s="390" t="s">
        <v>62</v>
      </c>
      <c r="E31" s="167">
        <v>12</v>
      </c>
      <c r="F31" s="298" t="s">
        <v>111</v>
      </c>
      <c r="G31" s="477">
        <v>4</v>
      </c>
      <c r="H31" s="480">
        <v>39</v>
      </c>
      <c r="I31" s="352">
        <v>1</v>
      </c>
      <c r="J31" s="457">
        <v>43475</v>
      </c>
      <c r="K31" s="431" t="s">
        <v>152</v>
      </c>
      <c r="L31" s="177" t="s">
        <v>123</v>
      </c>
      <c r="M31" s="178"/>
      <c r="N31" s="178"/>
      <c r="O31" s="178"/>
      <c r="P31" s="178"/>
      <c r="Q31" s="506">
        <f>SUM(M32+M35+M38+N38+N35+N32+O32+O35+O38+P38+P35+P32)</f>
        <v>6</v>
      </c>
      <c r="R31" s="417"/>
      <c r="S31" s="7"/>
    </row>
    <row r="32" spans="1:29" s="3" customFormat="1" ht="9" customHeight="1">
      <c r="A32" s="342"/>
      <c r="B32" s="351" t="s">
        <v>59</v>
      </c>
      <c r="C32" s="495"/>
      <c r="D32" s="391"/>
      <c r="E32" s="369">
        <v>4</v>
      </c>
      <c r="F32" s="299"/>
      <c r="G32" s="478"/>
      <c r="H32" s="481"/>
      <c r="I32" s="353"/>
      <c r="J32" s="458"/>
      <c r="K32" s="432"/>
      <c r="L32" s="513"/>
      <c r="M32" s="276">
        <v>0</v>
      </c>
      <c r="N32" s="276">
        <v>1</v>
      </c>
      <c r="O32" s="276">
        <v>1</v>
      </c>
      <c r="P32" s="276"/>
      <c r="Q32" s="437"/>
      <c r="R32" s="418"/>
      <c r="S32" s="6"/>
    </row>
    <row r="33" spans="1:54" s="3" customFormat="1" ht="21" customHeight="1">
      <c r="A33" s="342"/>
      <c r="B33" s="351"/>
      <c r="C33" s="495"/>
      <c r="D33" s="391"/>
      <c r="E33" s="369"/>
      <c r="F33" s="299"/>
      <c r="G33" s="478"/>
      <c r="H33" s="481"/>
      <c r="I33" s="353"/>
      <c r="J33" s="458"/>
      <c r="K33" s="432"/>
      <c r="L33" s="513"/>
      <c r="M33" s="276"/>
      <c r="N33" s="276"/>
      <c r="O33" s="276"/>
      <c r="P33" s="276"/>
      <c r="Q33" s="437"/>
      <c r="R33" s="418"/>
      <c r="S33" s="6"/>
    </row>
    <row r="34" spans="1:54" s="3" customFormat="1" ht="27" customHeight="1">
      <c r="A34" s="342"/>
      <c r="B34" s="351"/>
      <c r="C34" s="495"/>
      <c r="D34" s="391"/>
      <c r="E34" s="369"/>
      <c r="F34" s="299"/>
      <c r="G34" s="478"/>
      <c r="H34" s="481"/>
      <c r="I34" s="353"/>
      <c r="J34" s="458"/>
      <c r="K34" s="432"/>
      <c r="L34" s="513"/>
      <c r="M34" s="276"/>
      <c r="N34" s="276"/>
      <c r="O34" s="276"/>
      <c r="P34" s="276"/>
      <c r="Q34" s="437"/>
      <c r="R34" s="418"/>
      <c r="S34" s="6"/>
    </row>
    <row r="35" spans="1:54" s="3" customFormat="1" ht="21" customHeight="1">
      <c r="A35" s="342"/>
      <c r="B35" s="351"/>
      <c r="C35" s="495"/>
      <c r="D35" s="391"/>
      <c r="E35" s="369"/>
      <c r="F35" s="299"/>
      <c r="G35" s="478"/>
      <c r="H35" s="481"/>
      <c r="I35" s="353"/>
      <c r="J35" s="458"/>
      <c r="K35" s="432"/>
      <c r="L35" s="513"/>
      <c r="M35" s="276">
        <v>0</v>
      </c>
      <c r="N35" s="276">
        <v>1</v>
      </c>
      <c r="O35" s="276">
        <v>1</v>
      </c>
      <c r="P35" s="276"/>
      <c r="Q35" s="437"/>
      <c r="R35" s="418"/>
      <c r="S35" s="6"/>
    </row>
    <row r="36" spans="1:54" s="3" customFormat="1" ht="30.75" customHeight="1">
      <c r="A36" s="342"/>
      <c r="B36" s="188" t="s">
        <v>60</v>
      </c>
      <c r="C36" s="495"/>
      <c r="D36" s="391"/>
      <c r="E36" s="191">
        <v>4</v>
      </c>
      <c r="F36" s="299"/>
      <c r="G36" s="478"/>
      <c r="H36" s="481"/>
      <c r="I36" s="183">
        <v>1</v>
      </c>
      <c r="J36" s="207"/>
      <c r="K36" s="432"/>
      <c r="L36" s="513"/>
      <c r="M36" s="276"/>
      <c r="N36" s="276"/>
      <c r="O36" s="276"/>
      <c r="P36" s="276"/>
      <c r="Q36" s="437"/>
      <c r="R36" s="418"/>
      <c r="S36" s="7"/>
    </row>
    <row r="37" spans="1:54" s="3" customFormat="1" ht="27" customHeight="1">
      <c r="A37" s="342"/>
      <c r="B37" s="351" t="s">
        <v>61</v>
      </c>
      <c r="C37" s="495"/>
      <c r="D37" s="391"/>
      <c r="E37" s="369">
        <v>4</v>
      </c>
      <c r="F37" s="299"/>
      <c r="G37" s="478"/>
      <c r="H37" s="481"/>
      <c r="I37" s="361">
        <v>1</v>
      </c>
      <c r="J37" s="504">
        <v>43563</v>
      </c>
      <c r="K37" s="432"/>
      <c r="L37" s="513"/>
      <c r="M37" s="276"/>
      <c r="N37" s="276"/>
      <c r="O37" s="276"/>
      <c r="P37" s="276"/>
      <c r="Q37" s="437"/>
      <c r="R37" s="418"/>
      <c r="S37" s="7"/>
    </row>
    <row r="38" spans="1:54" s="3" customFormat="1" ht="66.75" customHeight="1">
      <c r="A38" s="343"/>
      <c r="B38" s="351"/>
      <c r="C38" s="496"/>
      <c r="D38" s="392"/>
      <c r="E38" s="374"/>
      <c r="F38" s="300"/>
      <c r="G38" s="479"/>
      <c r="H38" s="482"/>
      <c r="I38" s="362"/>
      <c r="J38" s="505"/>
      <c r="K38" s="432"/>
      <c r="L38" s="255"/>
      <c r="M38" s="175">
        <v>0</v>
      </c>
      <c r="N38" s="181">
        <v>1</v>
      </c>
      <c r="O38" s="247">
        <v>1</v>
      </c>
      <c r="P38" s="179"/>
      <c r="Q38" s="438"/>
      <c r="R38" s="419"/>
      <c r="S38" s="6"/>
    </row>
    <row r="39" spans="1:54" s="3" customFormat="1" ht="43.5" customHeight="1">
      <c r="A39" s="368">
        <v>8</v>
      </c>
      <c r="B39" s="189" t="s">
        <v>63</v>
      </c>
      <c r="C39" s="190" t="s">
        <v>66</v>
      </c>
      <c r="D39" s="275" t="s">
        <v>69</v>
      </c>
      <c r="E39" s="275">
        <v>4</v>
      </c>
      <c r="F39" s="275" t="s">
        <v>111</v>
      </c>
      <c r="G39" s="275">
        <v>4</v>
      </c>
      <c r="H39" s="466">
        <v>3</v>
      </c>
      <c r="I39" s="360">
        <v>1</v>
      </c>
      <c r="J39" s="503">
        <v>43553</v>
      </c>
      <c r="K39" s="370" t="s">
        <v>150</v>
      </c>
      <c r="L39" s="464"/>
      <c r="M39" s="275">
        <v>1</v>
      </c>
      <c r="N39" s="275">
        <v>1</v>
      </c>
      <c r="O39" s="275">
        <v>1</v>
      </c>
      <c r="P39" s="275"/>
      <c r="Q39" s="436">
        <f>SUM(M39:P39)</f>
        <v>3</v>
      </c>
      <c r="R39" s="454" t="s">
        <v>151</v>
      </c>
      <c r="S39" s="6"/>
    </row>
    <row r="40" spans="1:54" s="3" customFormat="1" ht="51.75" customHeight="1">
      <c r="A40" s="342"/>
      <c r="B40" s="182" t="s">
        <v>64</v>
      </c>
      <c r="C40" s="190" t="s">
        <v>67</v>
      </c>
      <c r="D40" s="276"/>
      <c r="E40" s="276"/>
      <c r="F40" s="276"/>
      <c r="G40" s="276"/>
      <c r="H40" s="467"/>
      <c r="I40" s="361"/>
      <c r="J40" s="364"/>
      <c r="K40" s="371"/>
      <c r="L40" s="426"/>
      <c r="M40" s="276"/>
      <c r="N40" s="276"/>
      <c r="O40" s="276"/>
      <c r="P40" s="276"/>
      <c r="Q40" s="437"/>
      <c r="R40" s="455"/>
      <c r="S40" s="7"/>
    </row>
    <row r="41" spans="1:54" s="3" customFormat="1" ht="29.25" customHeight="1">
      <c r="A41" s="342"/>
      <c r="B41" s="351" t="s">
        <v>65</v>
      </c>
      <c r="C41" s="472" t="s">
        <v>68</v>
      </c>
      <c r="D41" s="276"/>
      <c r="E41" s="276"/>
      <c r="F41" s="276"/>
      <c r="G41" s="276"/>
      <c r="H41" s="467"/>
      <c r="I41" s="361"/>
      <c r="J41" s="502">
        <v>42856</v>
      </c>
      <c r="K41" s="371"/>
      <c r="L41" s="426"/>
      <c r="M41" s="276"/>
      <c r="N41" s="276"/>
      <c r="O41" s="276"/>
      <c r="P41" s="276"/>
      <c r="Q41" s="437"/>
      <c r="R41" s="455"/>
      <c r="S41" s="7"/>
    </row>
    <row r="42" spans="1:54" s="3" customFormat="1" ht="156.75" customHeight="1">
      <c r="A42" s="343"/>
      <c r="B42" s="367"/>
      <c r="C42" s="473"/>
      <c r="D42" s="277"/>
      <c r="E42" s="277"/>
      <c r="F42" s="277"/>
      <c r="G42" s="277"/>
      <c r="H42" s="468"/>
      <c r="I42" s="362"/>
      <c r="J42" s="365"/>
      <c r="K42" s="372"/>
      <c r="L42" s="226" t="s">
        <v>26</v>
      </c>
      <c r="M42" s="179"/>
      <c r="N42" s="179"/>
      <c r="O42" s="179"/>
      <c r="P42" s="179"/>
      <c r="Q42" s="438"/>
      <c r="R42" s="456"/>
      <c r="S42" s="7"/>
    </row>
    <row r="43" spans="1:54" s="3" customFormat="1" ht="114.75" customHeight="1">
      <c r="A43" s="159">
        <v>9</v>
      </c>
      <c r="B43" s="154" t="s">
        <v>70</v>
      </c>
      <c r="C43" s="162" t="s">
        <v>71</v>
      </c>
      <c r="D43" s="162" t="s">
        <v>72</v>
      </c>
      <c r="E43" s="149">
        <v>5</v>
      </c>
      <c r="F43" s="164" t="s">
        <v>32</v>
      </c>
      <c r="G43" s="109">
        <v>1</v>
      </c>
      <c r="H43" s="111">
        <v>3</v>
      </c>
      <c r="I43" s="150"/>
      <c r="J43" s="151"/>
      <c r="K43" s="168"/>
      <c r="L43" s="142"/>
      <c r="M43" s="153" t="s">
        <v>138</v>
      </c>
      <c r="N43" s="250" t="s">
        <v>138</v>
      </c>
      <c r="O43" s="250" t="s">
        <v>138</v>
      </c>
      <c r="P43" s="153"/>
      <c r="Q43" s="141">
        <f>SUM(M43:P43)</f>
        <v>0</v>
      </c>
      <c r="R43" s="148"/>
      <c r="S43" s="6"/>
    </row>
    <row r="44" spans="1:54" s="3" customFormat="1" ht="71.25" customHeight="1">
      <c r="A44" s="257">
        <v>10</v>
      </c>
      <c r="B44" s="366" t="s">
        <v>73</v>
      </c>
      <c r="C44" s="295" t="s">
        <v>74</v>
      </c>
      <c r="D44" s="295" t="s">
        <v>75</v>
      </c>
      <c r="E44" s="275">
        <v>4</v>
      </c>
      <c r="F44" s="216" t="s">
        <v>26</v>
      </c>
      <c r="G44" s="180" t="s">
        <v>26</v>
      </c>
      <c r="H44" s="217" t="s">
        <v>26</v>
      </c>
      <c r="I44" s="185"/>
      <c r="J44" s="186"/>
      <c r="K44" s="288" t="s">
        <v>145</v>
      </c>
      <c r="L44" s="142" t="s">
        <v>26</v>
      </c>
      <c r="M44" s="275" t="s">
        <v>138</v>
      </c>
      <c r="N44" s="275">
        <v>0</v>
      </c>
      <c r="O44" s="275" t="s">
        <v>138</v>
      </c>
      <c r="P44" s="275" t="s">
        <v>138</v>
      </c>
      <c r="Q44" s="436">
        <f>SUM(M44:P44)</f>
        <v>0</v>
      </c>
      <c r="R44" s="252" t="s">
        <v>131</v>
      </c>
      <c r="S44" s="6"/>
    </row>
    <row r="45" spans="1:54" s="19" customFormat="1" ht="142.5" customHeight="1">
      <c r="A45" s="259"/>
      <c r="B45" s="367"/>
      <c r="C45" s="296"/>
      <c r="D45" s="296"/>
      <c r="E45" s="277"/>
      <c r="F45" s="218" t="s">
        <v>30</v>
      </c>
      <c r="G45" s="181">
        <v>1</v>
      </c>
      <c r="H45" s="219">
        <v>39</v>
      </c>
      <c r="I45" s="184"/>
      <c r="J45" s="187"/>
      <c r="K45" s="290"/>
      <c r="L45" s="143" t="s">
        <v>122</v>
      </c>
      <c r="M45" s="277"/>
      <c r="N45" s="277"/>
      <c r="O45" s="277"/>
      <c r="P45" s="277"/>
      <c r="Q45" s="438"/>
      <c r="R45" s="246" t="s">
        <v>146</v>
      </c>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row>
    <row r="46" spans="1:54" s="39" customFormat="1" ht="23.25" customHeight="1">
      <c r="A46" s="345">
        <v>11</v>
      </c>
      <c r="B46" s="220" t="s">
        <v>76</v>
      </c>
      <c r="C46" s="348" t="s">
        <v>77</v>
      </c>
      <c r="D46" s="348" t="s">
        <v>78</v>
      </c>
      <c r="E46" s="221">
        <f>+E47+E48</f>
        <v>8</v>
      </c>
      <c r="F46" s="275" t="s">
        <v>30</v>
      </c>
      <c r="G46" s="507">
        <v>1</v>
      </c>
      <c r="H46" s="509">
        <v>39</v>
      </c>
      <c r="I46" s="291">
        <v>1</v>
      </c>
      <c r="J46" s="293">
        <v>43585</v>
      </c>
      <c r="K46" s="288" t="s">
        <v>149</v>
      </c>
      <c r="L46" s="464" t="s">
        <v>123</v>
      </c>
      <c r="M46" s="439" t="s">
        <v>138</v>
      </c>
      <c r="N46" s="275">
        <v>4</v>
      </c>
      <c r="O46" s="275" t="s">
        <v>138</v>
      </c>
      <c r="P46" s="275" t="s">
        <v>138</v>
      </c>
      <c r="Q46" s="436">
        <f>SUM(N46+N48+M48+O48+P48)</f>
        <v>6</v>
      </c>
      <c r="R46" s="498"/>
    </row>
    <row r="47" spans="1:54" s="39" customFormat="1" ht="35.25" customHeight="1">
      <c r="A47" s="346"/>
      <c r="B47" s="222" t="s">
        <v>79</v>
      </c>
      <c r="C47" s="349"/>
      <c r="D47" s="349"/>
      <c r="E47" s="191">
        <v>4</v>
      </c>
      <c r="F47" s="276"/>
      <c r="G47" s="508"/>
      <c r="H47" s="510"/>
      <c r="I47" s="292"/>
      <c r="J47" s="294"/>
      <c r="K47" s="289"/>
      <c r="L47" s="426"/>
      <c r="M47" s="440"/>
      <c r="N47" s="276"/>
      <c r="O47" s="276"/>
      <c r="P47" s="276"/>
      <c r="Q47" s="437"/>
      <c r="R47" s="499"/>
    </row>
    <row r="48" spans="1:54" s="39" customFormat="1" ht="184.5" customHeight="1">
      <c r="A48" s="347"/>
      <c r="B48" s="223" t="s">
        <v>80</v>
      </c>
      <c r="C48" s="350"/>
      <c r="D48" s="350"/>
      <c r="E48" s="191">
        <v>4</v>
      </c>
      <c r="F48" s="181" t="s">
        <v>111</v>
      </c>
      <c r="G48" s="224">
        <v>4</v>
      </c>
      <c r="H48" s="225">
        <v>39</v>
      </c>
      <c r="I48" s="208">
        <v>1</v>
      </c>
      <c r="J48" s="209">
        <v>43553</v>
      </c>
      <c r="K48" s="290"/>
      <c r="L48" s="176"/>
      <c r="M48" s="174">
        <v>0</v>
      </c>
      <c r="N48" s="181">
        <v>1</v>
      </c>
      <c r="O48" s="247">
        <v>1</v>
      </c>
      <c r="P48" s="179"/>
      <c r="Q48" s="438"/>
      <c r="R48" s="500"/>
    </row>
    <row r="49" spans="1:54" s="19" customFormat="1" ht="21" customHeight="1">
      <c r="A49" s="257">
        <v>12</v>
      </c>
      <c r="B49" s="366" t="s">
        <v>81</v>
      </c>
      <c r="C49" s="295" t="s">
        <v>46</v>
      </c>
      <c r="D49" s="295" t="s">
        <v>82</v>
      </c>
      <c r="E49" s="275">
        <v>4</v>
      </c>
      <c r="F49" s="276" t="s">
        <v>30</v>
      </c>
      <c r="G49" s="275">
        <v>1</v>
      </c>
      <c r="H49" s="466">
        <v>39</v>
      </c>
      <c r="I49" s="360"/>
      <c r="J49" s="363"/>
      <c r="K49" s="469" t="s">
        <v>142</v>
      </c>
      <c r="L49" s="426" t="s">
        <v>123</v>
      </c>
      <c r="M49" s="275" t="s">
        <v>138</v>
      </c>
      <c r="N49" s="275">
        <v>4</v>
      </c>
      <c r="O49" s="275" t="s">
        <v>138</v>
      </c>
      <c r="P49" s="275" t="s">
        <v>138</v>
      </c>
      <c r="Q49" s="436">
        <f>SUM(M49:P49)</f>
        <v>4</v>
      </c>
      <c r="R49" s="423"/>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row>
    <row r="50" spans="1:54" s="19" customFormat="1" ht="23.25" customHeight="1">
      <c r="A50" s="258"/>
      <c r="B50" s="351"/>
      <c r="C50" s="344"/>
      <c r="D50" s="344"/>
      <c r="E50" s="276"/>
      <c r="F50" s="276"/>
      <c r="G50" s="276"/>
      <c r="H50" s="467"/>
      <c r="I50" s="361"/>
      <c r="J50" s="364"/>
      <c r="K50" s="470"/>
      <c r="L50" s="426"/>
      <c r="M50" s="276"/>
      <c r="N50" s="276"/>
      <c r="O50" s="276"/>
      <c r="P50" s="276"/>
      <c r="Q50" s="437"/>
      <c r="R50" s="424"/>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row>
    <row r="51" spans="1:54" s="19" customFormat="1" ht="16.5" customHeight="1">
      <c r="A51" s="258"/>
      <c r="B51" s="351"/>
      <c r="C51" s="344"/>
      <c r="D51" s="344"/>
      <c r="E51" s="276"/>
      <c r="F51" s="276"/>
      <c r="G51" s="276"/>
      <c r="H51" s="467"/>
      <c r="I51" s="361"/>
      <c r="J51" s="364"/>
      <c r="K51" s="470"/>
      <c r="L51" s="426"/>
      <c r="M51" s="276"/>
      <c r="N51" s="276"/>
      <c r="O51" s="276"/>
      <c r="P51" s="276"/>
      <c r="Q51" s="437"/>
      <c r="R51" s="424"/>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row>
    <row r="52" spans="1:54" s="19" customFormat="1" ht="23.25" customHeight="1">
      <c r="A52" s="258"/>
      <c r="B52" s="351"/>
      <c r="C52" s="344"/>
      <c r="D52" s="344"/>
      <c r="E52" s="276"/>
      <c r="F52" s="276"/>
      <c r="G52" s="276"/>
      <c r="H52" s="467"/>
      <c r="I52" s="361"/>
      <c r="J52" s="364"/>
      <c r="K52" s="470"/>
      <c r="L52" s="426"/>
      <c r="M52" s="276"/>
      <c r="N52" s="276"/>
      <c r="O52" s="276"/>
      <c r="P52" s="276"/>
      <c r="Q52" s="437"/>
      <c r="R52" s="424"/>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row>
    <row r="53" spans="1:54" s="19" customFormat="1" ht="23.25" customHeight="1">
      <c r="A53" s="259"/>
      <c r="B53" s="367"/>
      <c r="C53" s="296"/>
      <c r="D53" s="296"/>
      <c r="E53" s="276"/>
      <c r="F53" s="277"/>
      <c r="G53" s="277"/>
      <c r="H53" s="468"/>
      <c r="I53" s="362"/>
      <c r="J53" s="365"/>
      <c r="K53" s="471"/>
      <c r="L53" s="427"/>
      <c r="M53" s="277"/>
      <c r="N53" s="277"/>
      <c r="O53" s="277"/>
      <c r="P53" s="277"/>
      <c r="Q53" s="438"/>
      <c r="R53" s="425"/>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row>
    <row r="54" spans="1:54" s="19" customFormat="1" ht="100.5" customHeight="1">
      <c r="A54" s="257">
        <v>13</v>
      </c>
      <c r="B54" s="366" t="s">
        <v>84</v>
      </c>
      <c r="C54" s="275" t="s">
        <v>85</v>
      </c>
      <c r="D54" s="266" t="s">
        <v>86</v>
      </c>
      <c r="E54" s="354">
        <v>4</v>
      </c>
      <c r="F54" s="354" t="s">
        <v>32</v>
      </c>
      <c r="G54" s="354">
        <v>1</v>
      </c>
      <c r="H54" s="357" t="s">
        <v>26</v>
      </c>
      <c r="I54" s="360"/>
      <c r="J54" s="363"/>
      <c r="K54" s="474"/>
      <c r="L54" s="464"/>
      <c r="M54" s="275" t="s">
        <v>138</v>
      </c>
      <c r="N54" s="275" t="s">
        <v>138</v>
      </c>
      <c r="O54" s="275" t="s">
        <v>138</v>
      </c>
      <c r="P54" s="275"/>
      <c r="Q54" s="436">
        <f>SUM(M54:P54)</f>
        <v>0</v>
      </c>
      <c r="R54" s="483"/>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row>
    <row r="55" spans="1:54" s="19" customFormat="1" ht="32.25" customHeight="1">
      <c r="A55" s="258"/>
      <c r="B55" s="351"/>
      <c r="C55" s="276"/>
      <c r="D55" s="267"/>
      <c r="E55" s="355"/>
      <c r="F55" s="355"/>
      <c r="G55" s="355"/>
      <c r="H55" s="358"/>
      <c r="I55" s="361"/>
      <c r="J55" s="364"/>
      <c r="K55" s="475"/>
      <c r="L55" s="426"/>
      <c r="M55" s="276"/>
      <c r="N55" s="276"/>
      <c r="O55" s="276"/>
      <c r="P55" s="276"/>
      <c r="Q55" s="437"/>
      <c r="R55" s="424"/>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row>
    <row r="56" spans="1:54" s="19" customFormat="1" ht="23.25" customHeight="1">
      <c r="A56" s="258"/>
      <c r="B56" s="351"/>
      <c r="C56" s="276"/>
      <c r="D56" s="267"/>
      <c r="E56" s="355"/>
      <c r="F56" s="355"/>
      <c r="G56" s="355"/>
      <c r="H56" s="358"/>
      <c r="I56" s="361"/>
      <c r="J56" s="364"/>
      <c r="K56" s="475"/>
      <c r="L56" s="426"/>
      <c r="M56" s="276"/>
      <c r="N56" s="276"/>
      <c r="O56" s="276"/>
      <c r="P56" s="276"/>
      <c r="Q56" s="437"/>
      <c r="R56" s="424"/>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c r="AZ56" s="18"/>
      <c r="BA56" s="18"/>
      <c r="BB56" s="18"/>
    </row>
    <row r="57" spans="1:54" s="19" customFormat="1" ht="32.25" customHeight="1">
      <c r="A57" s="258"/>
      <c r="B57" s="351"/>
      <c r="C57" s="276"/>
      <c r="D57" s="267"/>
      <c r="E57" s="355"/>
      <c r="F57" s="355"/>
      <c r="G57" s="355"/>
      <c r="H57" s="358"/>
      <c r="I57" s="361"/>
      <c r="J57" s="364"/>
      <c r="K57" s="475"/>
      <c r="L57" s="426"/>
      <c r="M57" s="276"/>
      <c r="N57" s="276"/>
      <c r="O57" s="276"/>
      <c r="P57" s="276"/>
      <c r="Q57" s="437"/>
      <c r="R57" s="424"/>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row>
    <row r="58" spans="1:54" s="19" customFormat="1" ht="32.25" customHeight="1">
      <c r="A58" s="259"/>
      <c r="B58" s="367"/>
      <c r="C58" s="277"/>
      <c r="D58" s="268"/>
      <c r="E58" s="356"/>
      <c r="F58" s="356"/>
      <c r="G58" s="356"/>
      <c r="H58" s="359"/>
      <c r="I58" s="362"/>
      <c r="J58" s="365"/>
      <c r="K58" s="476"/>
      <c r="L58" s="427"/>
      <c r="M58" s="277"/>
      <c r="N58" s="277"/>
      <c r="O58" s="277"/>
      <c r="P58" s="277"/>
      <c r="Q58" s="438"/>
      <c r="R58" s="425"/>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c r="AZ58" s="18"/>
      <c r="BA58" s="18"/>
      <c r="BB58" s="18"/>
    </row>
    <row r="59" spans="1:54" s="19" customFormat="1" ht="88.5" customHeight="1">
      <c r="A59" s="160">
        <v>14</v>
      </c>
      <c r="B59" s="155" t="s">
        <v>87</v>
      </c>
      <c r="C59" s="157" t="s">
        <v>88</v>
      </c>
      <c r="D59" s="157" t="s">
        <v>86</v>
      </c>
      <c r="E59" s="146">
        <v>3</v>
      </c>
      <c r="F59" s="109" t="s">
        <v>32</v>
      </c>
      <c r="G59" s="109">
        <v>1</v>
      </c>
      <c r="H59" s="111" t="s">
        <v>26</v>
      </c>
      <c r="I59" s="115"/>
      <c r="J59" s="56"/>
      <c r="K59" s="116"/>
      <c r="L59" s="120"/>
      <c r="M59" s="137" t="s">
        <v>138</v>
      </c>
      <c r="N59" s="137" t="s">
        <v>138</v>
      </c>
      <c r="O59" s="137" t="s">
        <v>138</v>
      </c>
      <c r="P59" s="137"/>
      <c r="Q59" s="126">
        <f>SUM(M59:P59)</f>
        <v>0</v>
      </c>
      <c r="R59" s="121"/>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c r="AZ59" s="18"/>
      <c r="BA59" s="18"/>
      <c r="BB59" s="18"/>
    </row>
    <row r="60" spans="1:54" s="19" customFormat="1" ht="125.25" customHeight="1" thickBot="1">
      <c r="A60" s="161">
        <v>15</v>
      </c>
      <c r="B60" s="156" t="s">
        <v>89</v>
      </c>
      <c r="C60" s="158" t="s">
        <v>88</v>
      </c>
      <c r="D60" s="158" t="s">
        <v>90</v>
      </c>
      <c r="E60" s="112">
        <v>3</v>
      </c>
      <c r="F60" s="112" t="s">
        <v>32</v>
      </c>
      <c r="G60" s="112">
        <v>1</v>
      </c>
      <c r="H60" s="113" t="s">
        <v>26</v>
      </c>
      <c r="I60" s="117"/>
      <c r="J60" s="118"/>
      <c r="K60" s="119"/>
      <c r="L60" s="122"/>
      <c r="M60" s="138" t="s">
        <v>138</v>
      </c>
      <c r="N60" s="138" t="s">
        <v>138</v>
      </c>
      <c r="O60" s="138" t="s">
        <v>138</v>
      </c>
      <c r="P60" s="138"/>
      <c r="Q60" s="127">
        <f>SUM(M60:P60)</f>
        <v>0</v>
      </c>
      <c r="R60" s="123"/>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row>
    <row r="61" spans="1:54" s="19" customFormat="1" ht="24" customHeight="1" thickBot="1">
      <c r="A61" s="465" t="s">
        <v>91</v>
      </c>
      <c r="B61" s="406"/>
      <c r="C61" s="406"/>
      <c r="D61" s="406"/>
      <c r="E61" s="406"/>
      <c r="F61" s="406"/>
      <c r="G61" s="406"/>
      <c r="H61" s="406"/>
      <c r="I61" s="406"/>
      <c r="J61" s="406"/>
      <c r="K61" s="406"/>
      <c r="L61" s="406"/>
      <c r="M61" s="406"/>
      <c r="N61" s="406"/>
      <c r="O61" s="406"/>
      <c r="P61" s="406"/>
      <c r="Q61" s="406"/>
      <c r="R61" s="407"/>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row>
    <row r="62" spans="1:54" s="19" customFormat="1" ht="252">
      <c r="A62" s="20">
        <v>16</v>
      </c>
      <c r="B62" s="42" t="s">
        <v>92</v>
      </c>
      <c r="C62" s="42" t="s">
        <v>93</v>
      </c>
      <c r="D62" s="214" t="s">
        <v>94</v>
      </c>
      <c r="E62" s="139">
        <v>12</v>
      </c>
      <c r="F62" s="139" t="s">
        <v>111</v>
      </c>
      <c r="G62" s="139">
        <v>12</v>
      </c>
      <c r="H62" s="215">
        <v>7</v>
      </c>
      <c r="I62" s="210">
        <v>3</v>
      </c>
      <c r="J62" s="211" t="s">
        <v>135</v>
      </c>
      <c r="K62" s="212" t="s">
        <v>148</v>
      </c>
      <c r="L62" s="124"/>
      <c r="M62" s="139">
        <v>3</v>
      </c>
      <c r="N62" s="139">
        <v>3</v>
      </c>
      <c r="O62" s="139">
        <v>3</v>
      </c>
      <c r="P62" s="139"/>
      <c r="Q62" s="132">
        <f t="shared" ref="Q62:Q67" si="0">SUM(M62:P62)</f>
        <v>9</v>
      </c>
      <c r="R62" s="253" t="s">
        <v>147</v>
      </c>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row>
    <row r="63" spans="1:54" s="19" customFormat="1" ht="67.5" customHeight="1">
      <c r="A63" s="160">
        <v>17</v>
      </c>
      <c r="B63" s="155" t="s">
        <v>95</v>
      </c>
      <c r="C63" s="155" t="s">
        <v>96</v>
      </c>
      <c r="D63" s="40" t="s">
        <v>97</v>
      </c>
      <c r="E63" s="109">
        <v>6</v>
      </c>
      <c r="F63" s="109" t="s">
        <v>31</v>
      </c>
      <c r="G63" s="109">
        <v>1</v>
      </c>
      <c r="H63" s="111" t="s">
        <v>26</v>
      </c>
      <c r="I63" s="115"/>
      <c r="J63" s="56"/>
      <c r="K63" s="168" t="s">
        <v>143</v>
      </c>
      <c r="L63" s="144" t="s">
        <v>120</v>
      </c>
      <c r="M63" s="152" t="s">
        <v>138</v>
      </c>
      <c r="N63" s="152" t="s">
        <v>138</v>
      </c>
      <c r="O63" s="152">
        <v>2</v>
      </c>
      <c r="P63" s="152"/>
      <c r="Q63" s="133">
        <f t="shared" si="0"/>
        <v>2</v>
      </c>
      <c r="R63" s="256" t="s">
        <v>155</v>
      </c>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row>
    <row r="64" spans="1:54" s="19" customFormat="1" ht="131.25">
      <c r="A64" s="160">
        <v>18</v>
      </c>
      <c r="B64" s="155" t="s">
        <v>98</v>
      </c>
      <c r="C64" s="44" t="s">
        <v>99</v>
      </c>
      <c r="D64" s="40" t="s">
        <v>100</v>
      </c>
      <c r="E64" s="109" t="s">
        <v>26</v>
      </c>
      <c r="F64" s="109" t="s">
        <v>26</v>
      </c>
      <c r="G64" s="109" t="s">
        <v>26</v>
      </c>
      <c r="H64" s="111" t="s">
        <v>26</v>
      </c>
      <c r="I64" s="115"/>
      <c r="J64" s="56"/>
      <c r="K64" s="165"/>
      <c r="L64" s="144" t="s">
        <v>26</v>
      </c>
      <c r="M64" s="152" t="s">
        <v>138</v>
      </c>
      <c r="N64" s="175" t="s">
        <v>138</v>
      </c>
      <c r="O64" s="175" t="s">
        <v>138</v>
      </c>
      <c r="P64" s="175" t="s">
        <v>138</v>
      </c>
      <c r="Q64" s="133">
        <f t="shared" si="0"/>
        <v>0</v>
      </c>
      <c r="R64" s="249"/>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row>
    <row r="65" spans="1:54" s="19" customFormat="1" ht="80.25" customHeight="1">
      <c r="A65" s="160">
        <v>19</v>
      </c>
      <c r="B65" s="155" t="s">
        <v>101</v>
      </c>
      <c r="C65" s="155" t="s">
        <v>102</v>
      </c>
      <c r="D65" s="40" t="s">
        <v>103</v>
      </c>
      <c r="E65" s="109">
        <v>1</v>
      </c>
      <c r="F65" s="109" t="s">
        <v>31</v>
      </c>
      <c r="G65" s="109">
        <v>1</v>
      </c>
      <c r="H65" s="111">
        <v>3</v>
      </c>
      <c r="I65" s="115"/>
      <c r="J65" s="56"/>
      <c r="K65" s="116" t="s">
        <v>144</v>
      </c>
      <c r="L65" s="144"/>
      <c r="M65" s="152" t="s">
        <v>138</v>
      </c>
      <c r="N65" s="251" t="s">
        <v>138</v>
      </c>
      <c r="O65" s="251" t="s">
        <v>138</v>
      </c>
      <c r="P65" s="152"/>
      <c r="Q65" s="133">
        <f t="shared" si="0"/>
        <v>0</v>
      </c>
      <c r="R65" s="249"/>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row>
    <row r="66" spans="1:54" s="19" customFormat="1" ht="155.25" customHeight="1">
      <c r="A66" s="160">
        <v>20</v>
      </c>
      <c r="B66" s="155" t="s">
        <v>104</v>
      </c>
      <c r="C66" s="155" t="s">
        <v>106</v>
      </c>
      <c r="D66" s="45" t="s">
        <v>107</v>
      </c>
      <c r="E66" s="109">
        <v>4</v>
      </c>
      <c r="F66" s="109" t="s">
        <v>32</v>
      </c>
      <c r="G66" s="109">
        <v>1</v>
      </c>
      <c r="H66" s="111">
        <v>7</v>
      </c>
      <c r="I66" s="115"/>
      <c r="J66" s="56"/>
      <c r="K66" s="116"/>
      <c r="L66" s="144"/>
      <c r="M66" s="152" t="s">
        <v>138</v>
      </c>
      <c r="N66" s="251" t="s">
        <v>138</v>
      </c>
      <c r="O66" s="251" t="s">
        <v>138</v>
      </c>
      <c r="P66" s="152"/>
      <c r="Q66" s="133">
        <f t="shared" si="0"/>
        <v>0</v>
      </c>
      <c r="R66" s="121"/>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row>
    <row r="67" spans="1:54" s="19" customFormat="1" ht="155.25" customHeight="1" thickBot="1">
      <c r="A67" s="161">
        <v>21</v>
      </c>
      <c r="B67" s="156" t="s">
        <v>108</v>
      </c>
      <c r="C67" s="156" t="s">
        <v>105</v>
      </c>
      <c r="D67" s="114" t="s">
        <v>109</v>
      </c>
      <c r="E67" s="112"/>
      <c r="F67" s="112"/>
      <c r="G67" s="112"/>
      <c r="H67" s="113"/>
      <c r="I67" s="117">
        <v>1</v>
      </c>
      <c r="J67" s="118" t="s">
        <v>137</v>
      </c>
      <c r="K67" s="213" t="s">
        <v>136</v>
      </c>
      <c r="L67" s="125"/>
      <c r="M67" s="140" t="s">
        <v>138</v>
      </c>
      <c r="N67" s="254" t="s">
        <v>138</v>
      </c>
      <c r="O67" s="254" t="s">
        <v>138</v>
      </c>
      <c r="P67" s="140"/>
      <c r="Q67" s="134">
        <f t="shared" si="0"/>
        <v>0</v>
      </c>
      <c r="R67" s="123" t="s">
        <v>26</v>
      </c>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row>
    <row r="68" spans="1:54" s="60" customFormat="1" ht="57.75" customHeight="1" thickBot="1">
      <c r="A68" s="61"/>
      <c r="B68" s="62"/>
      <c r="C68" s="62"/>
      <c r="D68" s="62"/>
      <c r="E68" s="62"/>
      <c r="F68" s="63"/>
      <c r="G68" s="63"/>
      <c r="H68" s="63"/>
      <c r="I68" s="340" t="s">
        <v>114</v>
      </c>
      <c r="J68" s="340"/>
      <c r="K68" s="340"/>
      <c r="L68" s="340"/>
      <c r="M68" s="95"/>
      <c r="N68" s="95"/>
      <c r="O68" s="95"/>
      <c r="P68" s="95"/>
      <c r="Q68" s="169">
        <f>Q67+Q66+Q65+Q64+Q62+Q63+Q60+Q59+Q54+Q49+Q46+Q44+Q43+Q39+Q31+Q26+Q25+Q21+Q17+Q16+Q15</f>
        <v>54.5</v>
      </c>
      <c r="R68" s="64"/>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row>
    <row r="69" spans="1:54" s="19" customFormat="1" ht="23.25">
      <c r="A69" s="18"/>
      <c r="B69" s="18"/>
      <c r="C69" s="18"/>
      <c r="D69" s="18"/>
      <c r="E69" s="18"/>
      <c r="F69" s="23"/>
      <c r="G69" s="23"/>
      <c r="H69" s="23"/>
      <c r="I69" s="23"/>
      <c r="J69" s="23"/>
      <c r="K69" s="23"/>
      <c r="L69" s="23"/>
      <c r="M69" s="23"/>
      <c r="N69" s="23"/>
      <c r="O69" s="23"/>
      <c r="P69" s="23"/>
      <c r="Q69" s="23"/>
      <c r="R69" s="23"/>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row>
    <row r="70" spans="1:54" s="19" customFormat="1" ht="204" customHeight="1">
      <c r="A70" s="18"/>
      <c r="B70" s="18"/>
      <c r="C70" s="18"/>
      <c r="D70" s="18"/>
      <c r="E70" s="18"/>
      <c r="F70" s="23"/>
      <c r="G70" s="23"/>
      <c r="H70" s="23"/>
      <c r="I70" s="23"/>
      <c r="J70" s="23"/>
      <c r="K70" s="23"/>
      <c r="L70" s="23"/>
      <c r="M70" s="23"/>
      <c r="N70" s="23"/>
      <c r="O70" s="23"/>
      <c r="P70" s="23"/>
      <c r="Q70" s="23"/>
      <c r="R70" s="23"/>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row>
    <row r="71" spans="1:54" s="19" customFormat="1" ht="153" customHeight="1">
      <c r="A71" s="18"/>
      <c r="B71" s="18"/>
      <c r="C71" s="18"/>
      <c r="D71" s="18"/>
      <c r="E71" s="18"/>
      <c r="F71" s="23"/>
      <c r="G71" s="23"/>
      <c r="H71" s="23"/>
      <c r="I71" s="23"/>
      <c r="J71" s="23"/>
      <c r="K71" s="23"/>
      <c r="L71" s="23"/>
      <c r="M71" s="23"/>
      <c r="N71" s="23"/>
      <c r="O71" s="23"/>
      <c r="P71" s="23"/>
      <c r="Q71" s="23"/>
      <c r="R71" s="23"/>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row>
    <row r="72" spans="1:54" s="19" customFormat="1" ht="166.5" customHeight="1">
      <c r="A72" s="18"/>
      <c r="B72" s="18"/>
      <c r="C72" s="18"/>
      <c r="D72" s="18"/>
      <c r="E72" s="18"/>
      <c r="F72" s="23"/>
      <c r="G72" s="23"/>
      <c r="H72" s="23"/>
      <c r="I72" s="23"/>
      <c r="J72" s="23"/>
      <c r="K72" s="23"/>
      <c r="L72" s="23"/>
      <c r="M72" s="23"/>
      <c r="N72" s="23"/>
      <c r="O72" s="23"/>
      <c r="P72" s="23"/>
      <c r="Q72" s="23"/>
      <c r="R72" s="23"/>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row>
  </sheetData>
  <sheetProtection formatCells="0" formatColumns="0" formatRows="0"/>
  <protectedRanges>
    <protectedRange sqref="D62:F62" name="Actividad 13_4"/>
    <protectedRange sqref="D46:D48 G45:H48 D44:E44" name="Actividad 11_4"/>
    <protectedRange sqref="B25:C29" name="Actividad 4_4"/>
    <protectedRange sqref="B36:D36 F36:J36 L36:R36" name="Actividad 6_4"/>
    <protectedRange sqref="E46 B37:J38 L37:R39 B39:E39 G39:J39" name="actividad 7_4"/>
    <protectedRange sqref="B32:E35 G32:J35 F33:F35 F31:J31 Q31:R35 L31:P31 L33:P35 B31:D31" name="Actividad 5_4"/>
    <protectedRange sqref="B15:C23 F25 D15 F43:F44 D21:R23" name="Actividad 1_4"/>
    <protectedRange sqref="R65 J65:K67 Q65:Q67" name="Actividad 16_2_1"/>
    <protectedRange sqref="Q64:R64" name="Actividad 15_2_1"/>
    <protectedRange sqref="L62:Q62 L46:P48 L63:P67" name="Actividad 13_2_1"/>
    <protectedRange sqref="Q46:R48 J45:J48 Q44 L45:P45 R45" name="Actividad 11_2_1"/>
    <protectedRange sqref="Q15:Q16 I26:J29 L26:Q29 I25:Q25" name="Actividad 4_2_1"/>
    <protectedRange sqref="AB26:AB29 I16:J16 J17:K20 L19:P20 Q17:Q20 K26:K29 K46 K48 K31:K44 K62 K64 J15:P15 L16:P17" name="Actividad 1_2_1"/>
    <protectedRange sqref="Q63:R63" name="Actividad 14_2_1"/>
    <protectedRange sqref="L69:R72" name="Actividad 17_2_1"/>
    <protectedRange sqref="S68:T68" name="Actividad 16_3_1"/>
    <protectedRange sqref="S66:T67" name="Actividad 15_3_1"/>
    <protectedRange sqref="S63:T63" name="Actividad 13_3_1"/>
    <protectedRange sqref="S49:T52" name="Actividad 11_3_1"/>
    <protectedRange sqref="S24" name="Actividad 2_3_1"/>
    <protectedRange sqref="S26:S31 R25:R29" name="Actividad 4_3_1"/>
    <protectedRange sqref="S38" name="Actividad 6_3_1"/>
    <protectedRange sqref="S32:S42" name="actividad 7_3_1"/>
    <protectedRange sqref="S32:S37" name="Actividad 5_3_1"/>
    <protectedRange sqref="S25" name="Actividad 3_3_1"/>
    <protectedRange sqref="R16:R20 S21:S23" name="Actividad 1_3_1"/>
    <protectedRange sqref="S43:S44" name="Actividad 9_3_1"/>
    <protectedRange sqref="S53:T61" name="Actividad 12_3_1"/>
    <protectedRange sqref="S65:T65" name="Actividad 14_3_1"/>
    <protectedRange sqref="S70:T72" name="Actividad 17_3_1"/>
    <protectedRange sqref="Q8 I2:I8 K2:K8 J2:J7" name="logo_2"/>
    <protectedRange sqref="A10:S10" name="nombre institucion_2"/>
  </protectedRanges>
  <autoFilter ref="A12:R68" xr:uid="{00000000-0009-0000-0000-000000000000}">
    <filterColumn colId="8">
      <filters blank="1">
        <filter val="3"/>
        <filter val="CALIFICACION FINAL"/>
        <dateGroupItem year="1900" dateTimeGrouping="year"/>
      </filters>
    </filterColumn>
  </autoFilter>
  <mergeCells count="203">
    <mergeCell ref="L17:L18"/>
    <mergeCell ref="M19:M20"/>
    <mergeCell ref="M17:M18"/>
    <mergeCell ref="N17:N18"/>
    <mergeCell ref="O17:O18"/>
    <mergeCell ref="P17:P18"/>
    <mergeCell ref="P19:P20"/>
    <mergeCell ref="O19:O20"/>
    <mergeCell ref="N19:N20"/>
    <mergeCell ref="Q17:Q20"/>
    <mergeCell ref="Q46:Q48"/>
    <mergeCell ref="R46:R48"/>
    <mergeCell ref="R17:R20"/>
    <mergeCell ref="F39:F42"/>
    <mergeCell ref="I39:I42"/>
    <mergeCell ref="J41:J42"/>
    <mergeCell ref="J39:J40"/>
    <mergeCell ref="J37:J38"/>
    <mergeCell ref="O21:O23"/>
    <mergeCell ref="P21:P23"/>
    <mergeCell ref="Q31:Q38"/>
    <mergeCell ref="Q44:Q45"/>
    <mergeCell ref="G46:G47"/>
    <mergeCell ref="H46:H47"/>
    <mergeCell ref="K17:K20"/>
    <mergeCell ref="F46:F47"/>
    <mergeCell ref="O44:O45"/>
    <mergeCell ref="P44:P45"/>
    <mergeCell ref="O26:O29"/>
    <mergeCell ref="P26:P29"/>
    <mergeCell ref="L19:L20"/>
    <mergeCell ref="L35:L37"/>
    <mergeCell ref="L32:L34"/>
    <mergeCell ref="B26:B29"/>
    <mergeCell ref="D44:D45"/>
    <mergeCell ref="E44:E45"/>
    <mergeCell ref="B44:B45"/>
    <mergeCell ref="K26:K29"/>
    <mergeCell ref="E26:E29"/>
    <mergeCell ref="G26:G29"/>
    <mergeCell ref="C26:C29"/>
    <mergeCell ref="D26:D29"/>
    <mergeCell ref="D39:D42"/>
    <mergeCell ref="C31:C38"/>
    <mergeCell ref="E39:E42"/>
    <mergeCell ref="A61:R61"/>
    <mergeCell ref="A24:R24"/>
    <mergeCell ref="A30:R30"/>
    <mergeCell ref="F49:F53"/>
    <mergeCell ref="G49:G53"/>
    <mergeCell ref="H49:H53"/>
    <mergeCell ref="I49:I53"/>
    <mergeCell ref="J49:J53"/>
    <mergeCell ref="K49:K53"/>
    <mergeCell ref="E54:E58"/>
    <mergeCell ref="C41:C42"/>
    <mergeCell ref="B54:B58"/>
    <mergeCell ref="C54:C58"/>
    <mergeCell ref="D54:D58"/>
    <mergeCell ref="K54:K58"/>
    <mergeCell ref="L54:L58"/>
    <mergeCell ref="B32:B35"/>
    <mergeCell ref="Q54:Q58"/>
    <mergeCell ref="L46:L47"/>
    <mergeCell ref="G31:G38"/>
    <mergeCell ref="H31:H38"/>
    <mergeCell ref="G39:G42"/>
    <mergeCell ref="H39:H42"/>
    <mergeCell ref="R54:R58"/>
    <mergeCell ref="H21:H23"/>
    <mergeCell ref="I21:I23"/>
    <mergeCell ref="K21:K23"/>
    <mergeCell ref="L21:L23"/>
    <mergeCell ref="H26:H29"/>
    <mergeCell ref="I37:I38"/>
    <mergeCell ref="Q39:Q42"/>
    <mergeCell ref="R39:R42"/>
    <mergeCell ref="J31:J35"/>
    <mergeCell ref="R26:R29"/>
    <mergeCell ref="Q26:Q29"/>
    <mergeCell ref="N35:N37"/>
    <mergeCell ref="O35:O37"/>
    <mergeCell ref="P35:P37"/>
    <mergeCell ref="P32:P34"/>
    <mergeCell ref="O32:O34"/>
    <mergeCell ref="N32:N34"/>
    <mergeCell ref="M32:M34"/>
    <mergeCell ref="L39:L41"/>
    <mergeCell ref="M39:M41"/>
    <mergeCell ref="N39:N41"/>
    <mergeCell ref="O39:O41"/>
    <mergeCell ref="P39:P41"/>
    <mergeCell ref="M35:M37"/>
    <mergeCell ref="R49:R53"/>
    <mergeCell ref="L49:L53"/>
    <mergeCell ref="M21:M23"/>
    <mergeCell ref="N21:N23"/>
    <mergeCell ref="M49:M53"/>
    <mergeCell ref="N49:N53"/>
    <mergeCell ref="O49:O53"/>
    <mergeCell ref="P49:P53"/>
    <mergeCell ref="K31:K38"/>
    <mergeCell ref="Q21:Q23"/>
    <mergeCell ref="Q49:Q53"/>
    <mergeCell ref="M46:M47"/>
    <mergeCell ref="N46:N47"/>
    <mergeCell ref="O46:O47"/>
    <mergeCell ref="P46:P47"/>
    <mergeCell ref="O54:O58"/>
    <mergeCell ref="P54:P58"/>
    <mergeCell ref="A1:U1"/>
    <mergeCell ref="E37:E38"/>
    <mergeCell ref="A10:S10"/>
    <mergeCell ref="A21:A23"/>
    <mergeCell ref="J8:L8"/>
    <mergeCell ref="E8:I8"/>
    <mergeCell ref="I11:K11"/>
    <mergeCell ref="J9:L9"/>
    <mergeCell ref="C21:C23"/>
    <mergeCell ref="D21:D23"/>
    <mergeCell ref="D31:D38"/>
    <mergeCell ref="T7:W7"/>
    <mergeCell ref="V12:W12"/>
    <mergeCell ref="L11:R11"/>
    <mergeCell ref="E9:I9"/>
    <mergeCell ref="A14:R14"/>
    <mergeCell ref="R21:R23"/>
    <mergeCell ref="A9:D9"/>
    <mergeCell ref="J21:J23"/>
    <mergeCell ref="R31:R38"/>
    <mergeCell ref="B21:B23"/>
    <mergeCell ref="E21:E23"/>
    <mergeCell ref="G21:G23"/>
    <mergeCell ref="A26:A29"/>
    <mergeCell ref="I68:L68"/>
    <mergeCell ref="A49:A53"/>
    <mergeCell ref="A31:A38"/>
    <mergeCell ref="C49:C53"/>
    <mergeCell ref="A46:A48"/>
    <mergeCell ref="C46:C48"/>
    <mergeCell ref="D49:D53"/>
    <mergeCell ref="B37:B38"/>
    <mergeCell ref="D46:D48"/>
    <mergeCell ref="I31:I35"/>
    <mergeCell ref="F54:F58"/>
    <mergeCell ref="G54:G58"/>
    <mergeCell ref="H54:H58"/>
    <mergeCell ref="I54:I58"/>
    <mergeCell ref="J54:J58"/>
    <mergeCell ref="B49:B53"/>
    <mergeCell ref="E49:E53"/>
    <mergeCell ref="A54:A58"/>
    <mergeCell ref="A39:A42"/>
    <mergeCell ref="B41:B42"/>
    <mergeCell ref="E32:E35"/>
    <mergeCell ref="K39:K42"/>
    <mergeCell ref="Q8:R8"/>
    <mergeCell ref="A2:R2"/>
    <mergeCell ref="A3:R3"/>
    <mergeCell ref="A4:R4"/>
    <mergeCell ref="A5:R5"/>
    <mergeCell ref="A8:D8"/>
    <mergeCell ref="A7:R7"/>
    <mergeCell ref="A11:H11"/>
    <mergeCell ref="M9:R9"/>
    <mergeCell ref="C12:C13"/>
    <mergeCell ref="R12:R13"/>
    <mergeCell ref="B12:B13"/>
    <mergeCell ref="A12:A13"/>
    <mergeCell ref="M12:Q12"/>
    <mergeCell ref="L12:L13"/>
    <mergeCell ref="K12:K13"/>
    <mergeCell ref="J12:J13"/>
    <mergeCell ref="I12:I13"/>
    <mergeCell ref="H12:H13"/>
    <mergeCell ref="G12:G13"/>
    <mergeCell ref="F12:F13"/>
    <mergeCell ref="E12:E13"/>
    <mergeCell ref="D12:D13"/>
    <mergeCell ref="A17:A20"/>
    <mergeCell ref="B17:B20"/>
    <mergeCell ref="C17:C20"/>
    <mergeCell ref="D17:D20"/>
    <mergeCell ref="E17:E20"/>
    <mergeCell ref="H17:H20"/>
    <mergeCell ref="F17:F20"/>
    <mergeCell ref="M54:M58"/>
    <mergeCell ref="N54:N58"/>
    <mergeCell ref="G17:G20"/>
    <mergeCell ref="F21:F23"/>
    <mergeCell ref="L26:L29"/>
    <mergeCell ref="M44:M45"/>
    <mergeCell ref="N44:N45"/>
    <mergeCell ref="M26:M29"/>
    <mergeCell ref="N26:N29"/>
    <mergeCell ref="K46:K48"/>
    <mergeCell ref="K44:K45"/>
    <mergeCell ref="I46:I47"/>
    <mergeCell ref="J46:J47"/>
    <mergeCell ref="A44:A45"/>
    <mergeCell ref="C44:C45"/>
    <mergeCell ref="F26:F29"/>
    <mergeCell ref="F31:F38"/>
  </mergeCells>
  <conditionalFormatting sqref="Q26 L25:Q25">
    <cfRule type="expression" dxfId="41" priority="116" stopIfTrue="1">
      <formula>L25="NC"</formula>
    </cfRule>
    <cfRule type="expression" dxfId="40" priority="117" stopIfTrue="1">
      <formula>L25="PE"</formula>
    </cfRule>
    <cfRule type="expression" dxfId="39" priority="118" stopIfTrue="1">
      <formula>L25="PA"</formula>
    </cfRule>
    <cfRule type="expression" dxfId="38" priority="119" stopIfTrue="1">
      <formula>L25="C"</formula>
    </cfRule>
  </conditionalFormatting>
  <conditionalFormatting sqref="L26:P26">
    <cfRule type="expression" dxfId="37" priority="108" stopIfTrue="1">
      <formula>L26="NC"</formula>
    </cfRule>
    <cfRule type="expression" dxfId="36" priority="109" stopIfTrue="1">
      <formula>L26="PE"</formula>
    </cfRule>
    <cfRule type="expression" dxfId="35" priority="110" stopIfTrue="1">
      <formula>L26="PA"</formula>
    </cfRule>
    <cfRule type="expression" dxfId="34" priority="111" stopIfTrue="1">
      <formula>L26="C"</formula>
    </cfRule>
  </conditionalFormatting>
  <conditionalFormatting sqref="I1 I6">
    <cfRule type="containsText" dxfId="33" priority="44" operator="containsText" text="Sin empezar">
      <formula>NOT(ISERROR(SEARCH("Sin empezar",I1)))</formula>
    </cfRule>
    <cfRule type="containsText" dxfId="32" priority="45" stopIfTrue="1" operator="containsText" text="En progreso">
      <formula>NOT(ISERROR(SEARCH("En progreso",I1)))</formula>
    </cfRule>
    <cfRule type="containsText" dxfId="31" priority="46" stopIfTrue="1" operator="containsText" text="Completado">
      <formula>NOT(ISERROR(SEARCH("Completado",I1)))</formula>
    </cfRule>
    <cfRule type="iconSet" priority="47">
      <iconSet iconSet="3Symbols2">
        <cfvo type="percent" val="0"/>
        <cfvo type="percent" val="33"/>
        <cfvo type="percent" val="67"/>
      </iconSet>
    </cfRule>
  </conditionalFormatting>
  <conditionalFormatting sqref="L21:P21 L31:P31 L39:P39 L49:Q49 L46:P46 L45 L48 L15:P17 L25:P26 L43:P44 L54:P54 L59:P60 L62:P67">
    <cfRule type="containsText" dxfId="30" priority="43" operator="containsText" text="Cumplido">
      <formula>NOT(ISERROR(SEARCH("Cumplido",L15)))</formula>
    </cfRule>
  </conditionalFormatting>
  <conditionalFormatting sqref="L21:P21 L31:P31 L39:P39 L49:Q49 L46:P46 L45 L48 L15:P17 L25:P26 L43:P44 L54:P54 L59:P60 L62:P67">
    <cfRule type="containsText" dxfId="29" priority="39" operator="containsText" text="N/A">
      <formula>NOT(ISERROR(SEARCH("N/A",L15)))</formula>
    </cfRule>
    <cfRule type="containsText" dxfId="28" priority="40" operator="containsText" text="No Cumplido">
      <formula>NOT(ISERROR(SEARCH("No Cumplido",L15)))</formula>
    </cfRule>
    <cfRule type="containsText" dxfId="27" priority="41" operator="containsText" text="Pendiente">
      <formula>NOT(ISERROR(SEARCH("Pendiente",L15)))</formula>
    </cfRule>
    <cfRule type="containsText" dxfId="26" priority="42" operator="containsText" text="Parcial">
      <formula>NOT(ISERROR(SEARCH("Parcial",L15)))</formula>
    </cfRule>
  </conditionalFormatting>
  <conditionalFormatting sqref="L15:P16">
    <cfRule type="expression" dxfId="25" priority="180" stopIfTrue="1">
      <formula>L15:L23="NC"</formula>
    </cfRule>
    <cfRule type="expression" dxfId="24" priority="181" stopIfTrue="1">
      <formula>L15:L23="PE"</formula>
    </cfRule>
    <cfRule type="expression" dxfId="23" priority="182" stopIfTrue="1">
      <formula>L15:L23="PA"</formula>
    </cfRule>
    <cfRule type="expression" dxfId="22" priority="183" stopIfTrue="1">
      <formula>L15:L23="C"</formula>
    </cfRule>
  </conditionalFormatting>
  <conditionalFormatting sqref="Q46">
    <cfRule type="containsText" dxfId="21" priority="28" operator="containsText" text="Cumplido">
      <formula>NOT(ISERROR(SEARCH("Cumplido",Q46)))</formula>
    </cfRule>
  </conditionalFormatting>
  <conditionalFormatting sqref="Q46">
    <cfRule type="containsText" dxfId="20" priority="24" operator="containsText" text="N/A">
      <formula>NOT(ISERROR(SEARCH("N/A",Q46)))</formula>
    </cfRule>
    <cfRule type="containsText" dxfId="19" priority="25" operator="containsText" text="No Cumplido">
      <formula>NOT(ISERROR(SEARCH("No Cumplido",Q46)))</formula>
    </cfRule>
    <cfRule type="containsText" dxfId="18" priority="26" operator="containsText" text="Pendiente">
      <formula>NOT(ISERROR(SEARCH("Pendiente",Q46)))</formula>
    </cfRule>
    <cfRule type="containsText" dxfId="17" priority="27" operator="containsText" text="Parcial">
      <formula>NOT(ISERROR(SEARCH("Parcial",Q46)))</formula>
    </cfRule>
  </conditionalFormatting>
  <conditionalFormatting sqref="R46">
    <cfRule type="containsText" dxfId="16" priority="23" operator="containsText" text="Cumplido">
      <formula>NOT(ISERROR(SEARCH("Cumplido",R46)))</formula>
    </cfRule>
  </conditionalFormatting>
  <conditionalFormatting sqref="R46">
    <cfRule type="containsText" dxfId="15" priority="19" operator="containsText" text="N/A">
      <formula>NOT(ISERROR(SEARCH("N/A",R46)))</formula>
    </cfRule>
    <cfRule type="containsText" dxfId="14" priority="20" operator="containsText" text="No Cumplido">
      <formula>NOT(ISERROR(SEARCH("No Cumplido",R46)))</formula>
    </cfRule>
    <cfRule type="containsText" dxfId="13" priority="21" operator="containsText" text="Pendiente">
      <formula>NOT(ISERROR(SEARCH("Pendiente",R46)))</formula>
    </cfRule>
    <cfRule type="containsText" dxfId="12" priority="22" operator="containsText" text="Parcial">
      <formula>NOT(ISERROR(SEARCH("Parcial",R46)))</formula>
    </cfRule>
  </conditionalFormatting>
  <conditionalFormatting sqref="L17:P17">
    <cfRule type="expression" dxfId="11" priority="206" stopIfTrue="1">
      <formula>L17:L26="NC"</formula>
    </cfRule>
    <cfRule type="expression" dxfId="10" priority="207" stopIfTrue="1">
      <formula>L17:L26="PE"</formula>
    </cfRule>
    <cfRule type="expression" dxfId="9" priority="208" stopIfTrue="1">
      <formula>L17:L26="PA"</formula>
    </cfRule>
    <cfRule type="expression" dxfId="8" priority="209" stopIfTrue="1">
      <formula>L17:L26="C"</formula>
    </cfRule>
  </conditionalFormatting>
  <conditionalFormatting sqref="Q16">
    <cfRule type="expression" dxfId="7" priority="5" stopIfTrue="1">
      <formula>Q16="NC"</formula>
    </cfRule>
    <cfRule type="expression" dxfId="6" priority="6" stopIfTrue="1">
      <formula>Q16="PE"</formula>
    </cfRule>
    <cfRule type="expression" dxfId="5" priority="7" stopIfTrue="1">
      <formula>Q16="PA"</formula>
    </cfRule>
    <cfRule type="expression" dxfId="4" priority="8" stopIfTrue="1">
      <formula>Q16="C"</formula>
    </cfRule>
  </conditionalFormatting>
  <conditionalFormatting sqref="Q15">
    <cfRule type="expression" dxfId="3" priority="1" stopIfTrue="1">
      <formula>Q15="NC"</formula>
    </cfRule>
    <cfRule type="expression" dxfId="2" priority="2" stopIfTrue="1">
      <formula>Q15="PE"</formula>
    </cfRule>
    <cfRule type="expression" dxfId="1" priority="3" stopIfTrue="1">
      <formula>Q15="PA"</formula>
    </cfRule>
    <cfRule type="expression" dxfId="0" priority="4" stopIfTrue="1">
      <formula>Q15="C"</formula>
    </cfRule>
  </conditionalFormatting>
  <dataValidations count="44">
    <dataValidation type="whole" operator="lessThanOrEqual" allowBlank="1" showInputMessage="1" showErrorMessage="1" sqref="Q64" xr:uid="{00000000-0002-0000-0000-000000000000}">
      <formula1>2</formula1>
    </dataValidation>
    <dataValidation type="whole" operator="lessThanOrEqual" allowBlank="1" showInputMessage="1" showErrorMessage="1" sqref="Q63 Q54:Q58 Q66:Q67 Q44:Q45" xr:uid="{00000000-0002-0000-0000-000001000000}">
      <formula1>4</formula1>
    </dataValidation>
    <dataValidation type="whole" operator="lessThanOrEqual" allowBlank="1" showInputMessage="1" showErrorMessage="1" sqref="Q59:Q60" xr:uid="{00000000-0002-0000-0000-000002000000}">
      <formula1>3</formula1>
    </dataValidation>
    <dataValidation type="whole" operator="lessThanOrEqual" allowBlank="1" showInputMessage="1" showErrorMessage="1" sqref="Q43" xr:uid="{00000000-0002-0000-0000-000003000000}">
      <formula1>5</formula1>
    </dataValidation>
    <dataValidation type="list" allowBlank="1" showInputMessage="1" showErrorMessage="1" sqref="S24:S44" xr:uid="{00000000-0002-0000-0000-000004000000}">
      <formula1>#REF!</formula1>
    </dataValidation>
    <dataValidation type="decimal" showInputMessage="1" showErrorMessage="1" sqref="E15 E17:E20 E26:E29 E32:E39 E44 E47:E58 E66" xr:uid="{00000000-0002-0000-0000-000005000000}">
      <formula1>4</formula1>
      <formula2>4</formula2>
    </dataValidation>
    <dataValidation type="decimal" showInputMessage="1" showErrorMessage="1" sqref="E16 E31 E62" xr:uid="{00000000-0002-0000-0000-000006000000}">
      <formula1>12</formula1>
      <formula2>12</formula2>
    </dataValidation>
    <dataValidation type="custom" allowBlank="1" showInputMessage="1" showErrorMessage="1" sqref="C31:C38 B32:B38 B16:B23 B25:C29 C15:C16 C21:C23" xr:uid="{00000000-0002-0000-0000-000007000000}">
      <formula1>B15</formula1>
    </dataValidation>
    <dataValidation type="decimal" showInputMessage="1" showErrorMessage="1" sqref="E43" xr:uid="{00000000-0002-0000-0000-000008000000}">
      <formula1>5</formula1>
      <formula2>5</formula2>
    </dataValidation>
    <dataValidation type="custom" showInputMessage="1" showErrorMessage="1" sqref="B31 B15 I46" xr:uid="{00000000-0002-0000-0000-000009000000}">
      <formula1>B15</formula1>
    </dataValidation>
    <dataValidation type="decimal" showInputMessage="1" showErrorMessage="1" sqref="E65" xr:uid="{00000000-0002-0000-0000-00000A000000}">
      <formula1>1</formula1>
      <formula2>1</formula2>
    </dataValidation>
    <dataValidation type="whole" operator="lessThanOrEqual" allowBlank="1" showInputMessage="1" showErrorMessage="1" sqref="Q62" xr:uid="{00000000-0002-0000-0000-00000B000000}">
      <formula1>12</formula1>
    </dataValidation>
    <dataValidation type="whole" operator="lessThanOrEqual" allowBlank="1" showInputMessage="1" showErrorMessage="1" sqref="Q65" xr:uid="{00000000-0002-0000-0000-00000C000000}">
      <formula1>1</formula1>
    </dataValidation>
    <dataValidation type="custom" showInputMessage="1" showErrorMessage="1" sqref="B43:B44 B46:B60" xr:uid="{00000000-0002-0000-0000-00000D000000}">
      <formula1>"SUMA(B43:B59)"</formula1>
    </dataValidation>
    <dataValidation type="custom" allowBlank="1" showInputMessage="1" showErrorMessage="1" sqref="B62:B67" xr:uid="{00000000-0002-0000-0000-00000E000000}">
      <formula1>"SUMA(B61:B66)"</formula1>
    </dataValidation>
    <dataValidation type="custom" showInputMessage="1" showErrorMessage="1" sqref="D46:D60 D25:D29 D62:D67 D31:D44 D15:D16 D21:D23" xr:uid="{00000000-0002-0000-0000-00000F000000}">
      <formula1>"SUMA(D15:D23;D25:D29;D31:D59;D61:D66)"</formula1>
    </dataValidation>
    <dataValidation type="decimal" allowBlank="1" showInputMessage="1" showErrorMessage="1" sqref="E67" xr:uid="{00000000-0002-0000-0000-000010000000}">
      <formula1>0</formula1>
      <formula2>0</formula2>
    </dataValidation>
    <dataValidation type="decimal" showInputMessage="1" showErrorMessage="1" sqref="E46" xr:uid="{00000000-0002-0000-0000-000011000000}">
      <formula1>8</formula1>
      <formula2>8</formula2>
    </dataValidation>
    <dataValidation type="decimal" allowBlank="1" showInputMessage="1" showErrorMessage="1" sqref="E21:E23 E25 E59:E60" xr:uid="{00000000-0002-0000-0000-000012000000}">
      <formula1>3</formula1>
      <formula2>3</formula2>
    </dataValidation>
    <dataValidation type="custom" showInputMessage="1" showErrorMessage="1" sqref="B39:B41" xr:uid="{00000000-0002-0000-0000-000013000000}">
      <formula1>SUM(B39:B42)</formula1>
    </dataValidation>
    <dataValidation type="custom" showInputMessage="1" showErrorMessage="1" sqref="C39:C40" xr:uid="{00000000-0002-0000-0000-000014000000}">
      <formula1>SUM(C39:D42)</formula1>
    </dataValidation>
    <dataValidation type="custom" showInputMessage="1" showErrorMessage="1" sqref="B42" xr:uid="{00000000-0002-0000-0000-000015000000}">
      <formula1>SUM(B42:B46)</formula1>
    </dataValidation>
    <dataValidation type="custom" showInputMessage="1" showErrorMessage="1" sqref="C43:C44" xr:uid="{00000000-0002-0000-0000-000016000000}">
      <formula1>SUM(C25:C41,C43:C49)</formula1>
    </dataValidation>
    <dataValidation type="custom" showInputMessage="1" showErrorMessage="1" sqref="C46:C47" xr:uid="{00000000-0002-0000-0000-000017000000}">
      <formula1>SUM(C27:C43,C46:C51)</formula1>
    </dataValidation>
    <dataValidation type="custom" showInputMessage="1" showErrorMessage="1" sqref="C48:C60 C62:C63" xr:uid="{00000000-0002-0000-0000-000018000000}">
      <formula1>SUM(C29:C46,C48:C53)</formula1>
    </dataValidation>
    <dataValidation type="custom" showInputMessage="1" showErrorMessage="1" sqref="C64:C67" xr:uid="{00000000-0002-0000-0000-000019000000}">
      <formula1>SUM(C46:C62,C64:C69)</formula1>
    </dataValidation>
    <dataValidation type="custom" showInputMessage="1" showErrorMessage="1" sqref="C41:C42" xr:uid="{00000000-0002-0000-0000-00001A000000}">
      <formula1>SUM(C41:D45)</formula1>
    </dataValidation>
    <dataValidation type="decimal" allowBlank="1" showInputMessage="1" showErrorMessage="1" sqref="Q15 Q17:Q20 Q26:Q29 Q39:Q42 Q49:Q53" xr:uid="{00000000-0002-0000-0000-00001B000000}">
      <formula1>0</formula1>
      <formula2>4</formula2>
    </dataValidation>
    <dataValidation type="decimal" allowBlank="1" showInputMessage="1" showErrorMessage="1" sqref="Q16 Q31:Q38" xr:uid="{00000000-0002-0000-0000-00001C000000}">
      <formula1>0</formula1>
      <formula2>12</formula2>
    </dataValidation>
    <dataValidation type="decimal" allowBlank="1" showInputMessage="1" showErrorMessage="1" sqref="Q21:Q23 Q25" xr:uid="{00000000-0002-0000-0000-00001D000000}">
      <formula1>0</formula1>
      <formula2>3</formula2>
    </dataValidation>
    <dataValidation type="whole" allowBlank="1" showInputMessage="1" showErrorMessage="1" sqref="Q46:Q48" xr:uid="{00000000-0002-0000-0000-00001E000000}">
      <formula1>0</formula1>
      <formula2>8</formula2>
    </dataValidation>
    <dataValidation type="decimal" showInputMessage="1" showErrorMessage="1" sqref="E63" xr:uid="{00000000-0002-0000-0000-00001F000000}">
      <formula1>6</formula1>
      <formula2>6</formula2>
    </dataValidation>
    <dataValidation type="custom" allowBlank="1" showInputMessage="1" showErrorMessage="1" sqref="E64:G64 H25 F44:H44 H54:H60 H63:H64" xr:uid="{00000000-0002-0000-0000-000020000000}">
      <formula1>"N/A"</formula1>
    </dataValidation>
    <dataValidation type="custom" allowBlank="1" showInputMessage="1" showErrorMessage="1" sqref="F15:F16" xr:uid="{00000000-0002-0000-0000-000021000000}">
      <formula1>"T1"</formula1>
    </dataValidation>
    <dataValidation type="custom" allowBlank="1" showInputMessage="1" showErrorMessage="1" sqref="F17:F20 F26:F29 F48 F31:F42 F62" xr:uid="{00000000-0002-0000-0000-000022000000}">
      <formula1>"T1/T2/T3/T4"</formula1>
    </dataValidation>
    <dataValidation type="custom" allowBlank="1" showInputMessage="1" showErrorMessage="1" sqref="F21:F23 F45:F47 F49:F53" xr:uid="{00000000-0002-0000-0000-000023000000}">
      <formula1>"T2"</formula1>
    </dataValidation>
    <dataValidation type="custom" allowBlank="1" showInputMessage="1" showErrorMessage="1" sqref="F63 F65" xr:uid="{00000000-0002-0000-0000-000024000000}">
      <formula1>"T3"</formula1>
    </dataValidation>
    <dataValidation type="custom" allowBlank="1" showInputMessage="1" showErrorMessage="1" sqref="F25 F43 F54:F60 F66" xr:uid="{00000000-0002-0000-0000-000025000000}">
      <formula1>"T4"</formula1>
    </dataValidation>
    <dataValidation type="whole" operator="equal" allowBlank="1" showInputMessage="1" showErrorMessage="1" sqref="G15:G16 G21:G23 G25 G43 G45:G47 G49:G60 G63 G65:G66" xr:uid="{00000000-0002-0000-0000-000026000000}">
      <formula1>1</formula1>
    </dataValidation>
    <dataValidation type="whole" operator="equal" allowBlank="1" showInputMessage="1" showErrorMessage="1" sqref="G17:G20 G31:G42 G48 G26:H29" xr:uid="{00000000-0002-0000-0000-000027000000}">
      <formula1>4</formula1>
    </dataValidation>
    <dataValidation type="whole" operator="equal" allowBlank="1" showInputMessage="1" showErrorMessage="1" sqref="G62" xr:uid="{00000000-0002-0000-0000-000028000000}">
      <formula1>12</formula1>
    </dataValidation>
    <dataValidation type="whole" operator="equal" allowBlank="1" showInputMessage="1" showErrorMessage="1" sqref="H39:H43 H65" xr:uid="{00000000-0002-0000-0000-000029000000}">
      <formula1>3</formula1>
    </dataValidation>
    <dataValidation type="whole" operator="equal" allowBlank="1" showInputMessage="1" showErrorMessage="1" sqref="H62 H66" xr:uid="{00000000-0002-0000-0000-00002A000000}">
      <formula1>7</formula1>
    </dataValidation>
    <dataValidation type="whole" operator="equal" allowBlank="1" showInputMessage="1" showErrorMessage="1" sqref="H15:H23 H31:H38 H45:H53" xr:uid="{00000000-0002-0000-0000-00002B000000}">
      <formula1>39</formula1>
    </dataValidation>
  </dataValidations>
  <printOptions horizontalCentered="1" verticalCentered="1"/>
  <pageMargins left="0.23622047244094491" right="0.23622047244094491" top="0.74803149606299213" bottom="0.74803149606299213" header="0.31496062992125984" footer="0.31496062992125984"/>
  <pageSetup scale="38" fitToHeight="0" orientation="landscape" r:id="rId1"/>
  <rowBreaks count="1" manualBreakCount="1">
    <brk id="62"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2C000000}">
          <x14:formula1>
            <xm:f>Hoja1!$B$2:$B$6</xm:f>
          </x14:formula1>
          <xm:sqref>L59:L60 L54 L31 L39 L15:L17 L62:L67 L25:L26 L21 L43:L46 L48:L49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17"/>
  <sheetViews>
    <sheetView workbookViewId="0">
      <selection activeCell="B2" sqref="B2:E10"/>
    </sheetView>
  </sheetViews>
  <sheetFormatPr baseColWidth="10" defaultColWidth="11.42578125" defaultRowHeight="15"/>
  <cols>
    <col min="2" max="2" width="15.85546875" customWidth="1"/>
    <col min="3" max="3" width="23.42578125" customWidth="1"/>
    <col min="4" max="4" width="18.42578125" style="66" customWidth="1"/>
    <col min="5" max="5" width="18.42578125" style="65" customWidth="1"/>
    <col min="7" max="7" width="0" hidden="1" customWidth="1"/>
    <col min="8" max="13" width="11.42578125" hidden="1" customWidth="1"/>
    <col min="14" max="14" width="0" hidden="1" customWidth="1"/>
  </cols>
  <sheetData>
    <row r="1" spans="1:13">
      <c r="A1" s="227"/>
      <c r="B1" s="237"/>
      <c r="C1" s="242"/>
      <c r="E1" s="240"/>
    </row>
    <row r="2" spans="1:13" ht="21">
      <c r="A2" s="228"/>
      <c r="B2" s="520" t="s">
        <v>38</v>
      </c>
      <c r="C2" s="521"/>
      <c r="D2" s="521"/>
      <c r="E2" s="521"/>
      <c r="F2" s="238"/>
    </row>
    <row r="3" spans="1:13" ht="15.75" thickBot="1">
      <c r="A3" s="228"/>
      <c r="B3" s="230"/>
      <c r="D3" s="241"/>
      <c r="E3" s="239"/>
      <c r="F3" s="228"/>
    </row>
    <row r="4" spans="1:13" ht="31.5" customHeight="1" thickBot="1">
      <c r="A4" s="231"/>
      <c r="B4" s="522" t="s">
        <v>118</v>
      </c>
      <c r="C4" s="523"/>
      <c r="D4" s="524" t="s">
        <v>117</v>
      </c>
      <c r="E4" s="525"/>
      <c r="F4" s="236"/>
      <c r="H4" s="87" t="s">
        <v>4</v>
      </c>
      <c r="I4" s="87" t="s">
        <v>5</v>
      </c>
      <c r="J4" s="87" t="s">
        <v>27</v>
      </c>
      <c r="K4" s="87" t="s">
        <v>7</v>
      </c>
      <c r="L4" s="87" t="s">
        <v>26</v>
      </c>
      <c r="M4" s="88"/>
    </row>
    <row r="5" spans="1:13" ht="24.95" customHeight="1">
      <c r="A5" s="231"/>
      <c r="B5" s="84" t="s">
        <v>29</v>
      </c>
      <c r="C5" s="243">
        <f>SUM('Evaluación PT 2019'!M15:M23,'Evaluación PT 2019'!M25:M29,'Evaluación PT 2019'!M31:M60,'Evaluación PT 2019'!M62:M67)</f>
        <v>21.5</v>
      </c>
      <c r="D5" s="72" t="s">
        <v>119</v>
      </c>
      <c r="E5" s="89">
        <f>H9/M9</f>
        <v>0.54545454545454541</v>
      </c>
      <c r="F5" s="516"/>
      <c r="G5" s="517"/>
      <c r="H5" s="71">
        <f>COUNTIF('Evaluación PT 2019'!L15:L23,"CUMPLIDO")</f>
        <v>3</v>
      </c>
      <c r="I5" s="71">
        <f>COUNTIF('Evaluación PT 2019'!L15:L23,"PARCIAL")</f>
        <v>0</v>
      </c>
      <c r="J5" s="71">
        <f>COUNTIF('Evaluación PT 2019'!L15:L23,"PENDIENTE")</f>
        <v>0</v>
      </c>
      <c r="K5" s="71">
        <f>COUNTIF('Evaluación PT 2019'!L15:L23,"NO CUMPLIDO")</f>
        <v>0</v>
      </c>
      <c r="L5" s="71">
        <f>COUNTIF('Evaluación PT 2019'!L15:L23,"N/A")</f>
        <v>0</v>
      </c>
    </row>
    <row r="6" spans="1:13" ht="24.95" customHeight="1">
      <c r="B6" s="85" t="s">
        <v>30</v>
      </c>
      <c r="C6" s="79">
        <f>SUM('Evaluación PT 2019'!N15:N23,'Evaluación PT 2019'!N25:N29,'Evaluación PT 2019'!N31:N60,'Evaluación PT 2019'!N62:N67)</f>
        <v>21</v>
      </c>
      <c r="D6" s="73" t="s">
        <v>120</v>
      </c>
      <c r="E6" s="77">
        <f>I9/M9</f>
        <v>9.0909090909090912E-2</v>
      </c>
      <c r="F6" s="516"/>
      <c r="G6" s="517"/>
      <c r="H6" s="71">
        <f>COUNTIF('Evaluación PT 2019'!L25:L29,"CUMPLIDO")</f>
        <v>0</v>
      </c>
      <c r="I6" s="71">
        <f>COUNTIF('Evaluación PT 2019'!L25:L29,"PARCIAL")</f>
        <v>0</v>
      </c>
      <c r="J6" s="71">
        <f>COUNTIF('Evaluación PT 2019'!L25:L29,"PENDIENTE")</f>
        <v>0</v>
      </c>
      <c r="K6" s="71">
        <f>COUNTIF('Evaluación PT 2019'!L25:L29,"NO CUMPLIDO")</f>
        <v>0</v>
      </c>
      <c r="L6" s="71">
        <f>COUNTIF('Evaluación PT 2019'!L25:L29,"N/A")</f>
        <v>0</v>
      </c>
    </row>
    <row r="7" spans="1:13" ht="24.95" customHeight="1">
      <c r="A7" s="229"/>
      <c r="B7" s="85" t="s">
        <v>31</v>
      </c>
      <c r="C7" s="78">
        <f>SUM('Evaluación PT 2019'!O15:O23,'Evaluación PT 2019'!O25:O29,'Evaluación PT 2019'!O31:O60,'Evaluación PT 2019'!O62:O67)</f>
        <v>12</v>
      </c>
      <c r="D7" s="74" t="s">
        <v>121</v>
      </c>
      <c r="E7" s="77">
        <f>J9/M9</f>
        <v>0</v>
      </c>
      <c r="F7" s="516"/>
      <c r="G7" s="517"/>
      <c r="H7" s="71">
        <f>COUNTIF('Evaluación PT 2019'!L31:L60,"CUMPLIDO")</f>
        <v>3</v>
      </c>
      <c r="I7" s="71">
        <f>COUNTIF('Evaluación PT 2019'!L31:L60,"PARCIAL")</f>
        <v>0</v>
      </c>
      <c r="J7" s="71">
        <f>COUNTIF('Evaluación PT 2019'!L31:L60,"PENDIENTE")</f>
        <v>0</v>
      </c>
      <c r="K7" s="71">
        <f>COUNTIF('Evaluación PT 2019'!L31:L60,"NO CUMPLIDO")</f>
        <v>1</v>
      </c>
      <c r="L7" s="71">
        <f>COUNTIF('Evaluación PT 2019'!L31:L60,"N/A")</f>
        <v>2</v>
      </c>
    </row>
    <row r="8" spans="1:13" ht="24.95" customHeight="1">
      <c r="A8" s="231"/>
      <c r="B8" s="85" t="s">
        <v>32</v>
      </c>
      <c r="C8" s="78">
        <f>SUM('Evaluación PT 2019'!P15:P23,'Evaluación PT 2019'!P25:P29,'Evaluación PT 2019'!P31:P60,'Evaluación PT 2019'!P62:P67)</f>
        <v>0</v>
      </c>
      <c r="D8" s="75" t="s">
        <v>122</v>
      </c>
      <c r="E8" s="77">
        <f>K9/M9</f>
        <v>9.0909090909090912E-2</v>
      </c>
      <c r="F8" s="518"/>
      <c r="G8" s="519"/>
      <c r="H8" s="71">
        <f>COUNTIF('Evaluación PT 2019'!L62:L67,"CUMPLIDO")</f>
        <v>0</v>
      </c>
      <c r="I8" s="71">
        <f>COUNTIF('Evaluación PT 2019'!L62:L67,"PARCIAL")</f>
        <v>1</v>
      </c>
      <c r="J8" s="71">
        <f>COUNTIF('Evaluación PT 2019'!L62:L67,"PENDIENTE")</f>
        <v>0</v>
      </c>
      <c r="K8" s="71">
        <f>COUNTIF('Evaluación PT 2019'!L62:L67,"NO CUMPLIDO")</f>
        <v>0</v>
      </c>
      <c r="L8" s="71">
        <f>COUNTIF('Evaluación PT 2019'!L62:L67,"N/A")</f>
        <v>1</v>
      </c>
    </row>
    <row r="9" spans="1:13" ht="24.95" customHeight="1" thickBot="1">
      <c r="B9" s="86" t="s">
        <v>116</v>
      </c>
      <c r="C9" s="83"/>
      <c r="D9" s="76" t="s">
        <v>26</v>
      </c>
      <c r="E9" s="77">
        <f>L9/M9</f>
        <v>0.27272727272727271</v>
      </c>
      <c r="H9" s="87">
        <f>SUM(H5:H8)</f>
        <v>6</v>
      </c>
      <c r="I9" s="87">
        <f>SUM(I5:I8)</f>
        <v>1</v>
      </c>
      <c r="J9" s="87">
        <f>SUM(J5:J8)</f>
        <v>0</v>
      </c>
      <c r="K9" s="87">
        <f>SUM(K5:K8)</f>
        <v>1</v>
      </c>
      <c r="L9" s="87">
        <f>SUM(L5:L8)</f>
        <v>3</v>
      </c>
      <c r="M9" s="87">
        <f>SUM(H9:L9)</f>
        <v>11</v>
      </c>
    </row>
    <row r="10" spans="1:13" ht="33.75" customHeight="1" thickBot="1">
      <c r="A10" s="229"/>
      <c r="B10" s="69" t="s">
        <v>125</v>
      </c>
      <c r="C10" s="80">
        <f>(C5+C6+C7+C8)-C9</f>
        <v>54.5</v>
      </c>
      <c r="D10" s="81" t="s">
        <v>124</v>
      </c>
      <c r="E10" s="82">
        <f>E5+E6+E7+E8+E9</f>
        <v>1</v>
      </c>
      <c r="F10" s="236"/>
    </row>
    <row r="11" spans="1:13">
      <c r="A11" s="228"/>
      <c r="B11" s="232"/>
      <c r="C11" s="232"/>
      <c r="D11" s="233"/>
      <c r="E11" s="234"/>
      <c r="F11" s="235"/>
    </row>
    <row r="13" spans="1:13">
      <c r="D13" s="68"/>
      <c r="E13" s="68"/>
    </row>
    <row r="16" spans="1:13">
      <c r="D16"/>
      <c r="E16"/>
    </row>
    <row r="17" spans="4:5">
      <c r="D17"/>
      <c r="E17"/>
    </row>
    <row r="18" spans="4:5">
      <c r="D18"/>
      <c r="E18"/>
    </row>
    <row r="19" spans="4:5">
      <c r="D19"/>
      <c r="E19"/>
    </row>
    <row r="26" spans="4:5">
      <c r="D26" s="67"/>
    </row>
    <row r="27" spans="4:5">
      <c r="D27" s="67"/>
    </row>
    <row r="33" spans="4:5">
      <c r="D33" s="67"/>
    </row>
    <row r="36" spans="4:5">
      <c r="D36" s="67"/>
      <c r="E36" s="67"/>
    </row>
    <row r="39" spans="4:5">
      <c r="D39" s="67"/>
      <c r="E39" s="67"/>
    </row>
    <row r="46" spans="4:5">
      <c r="D46" s="67"/>
    </row>
    <row r="50" spans="4:4">
      <c r="D50" s="67"/>
    </row>
    <row r="57" spans="4:4">
      <c r="D57" s="67"/>
    </row>
    <row r="63" spans="4:4">
      <c r="D63" s="67"/>
    </row>
    <row r="66" spans="4:4">
      <c r="D66" s="67"/>
    </row>
    <row r="68" spans="4:4">
      <c r="D68" s="67"/>
    </row>
    <row r="92" spans="4:4">
      <c r="D92" s="67"/>
    </row>
    <row r="94" spans="4:4">
      <c r="D94" s="67"/>
    </row>
    <row r="101" spans="4:5">
      <c r="D101" s="67"/>
      <c r="E101" s="67"/>
    </row>
    <row r="115" spans="4:5">
      <c r="D115" s="67"/>
      <c r="E115" s="67"/>
    </row>
    <row r="146" spans="4:4">
      <c r="D146" s="67"/>
    </row>
    <row r="157" spans="4:4">
      <c r="D157" s="67"/>
    </row>
    <row r="178" spans="4:5">
      <c r="D178" s="67"/>
    </row>
    <row r="180" spans="4:5">
      <c r="D180" s="67"/>
    </row>
    <row r="184" spans="4:5">
      <c r="E184" s="66"/>
    </row>
    <row r="185" spans="4:5">
      <c r="D185" s="67"/>
    </row>
    <row r="194" spans="4:4">
      <c r="D194" s="67"/>
    </row>
    <row r="195" spans="4:4">
      <c r="D195" s="67"/>
    </row>
    <row r="198" spans="4:4">
      <c r="D198" s="67"/>
    </row>
    <row r="201" spans="4:4">
      <c r="D201" s="67"/>
    </row>
    <row r="215" spans="4:5">
      <c r="D215" s="67"/>
      <c r="E215" s="67"/>
    </row>
    <row r="217" spans="4:5">
      <c r="D217" s="67"/>
      <c r="E217" s="67"/>
    </row>
  </sheetData>
  <sheetProtection algorithmName="SHA-512" hashValue="Wxg1aJ0hdeK5pGwcTh8Jt1sOwLG0MaijcM8xtdWq8iLVAnnXfdKUydqPqLJkuz6XwiQYCGZHx8rFYnmc4JqzUA==" saltValue="5GNZnPLBG3T2a5p4QMyisw==" spinCount="100000" sheet="1" objects="1" scenarios="1" selectLockedCells="1" selectUnlockedCells="1"/>
  <mergeCells count="7">
    <mergeCell ref="F7:G7"/>
    <mergeCell ref="F8:G8"/>
    <mergeCell ref="B2:E2"/>
    <mergeCell ref="B4:C4"/>
    <mergeCell ref="D4:E4"/>
    <mergeCell ref="F5:G5"/>
    <mergeCell ref="F6:G6"/>
  </mergeCells>
  <conditionalFormatting sqref="E212">
    <cfRule type="iconSet" priority="4">
      <iconSet iconSet="3TrafficLights2">
        <cfvo type="percent" val="0"/>
        <cfvo type="num" val="60"/>
        <cfvo type="num" val="70"/>
      </iconSet>
    </cfRule>
  </conditionalFormatting>
  <conditionalFormatting sqref="E202">
    <cfRule type="iconSet" priority="3">
      <iconSet iconSet="3TrafficLights2">
        <cfvo type="percent" val="0"/>
        <cfvo type="num" val="60"/>
        <cfvo type="num" val="70"/>
      </iconSet>
    </cfRule>
  </conditionalFormatting>
  <conditionalFormatting sqref="C10">
    <cfRule type="iconSet" priority="1">
      <iconSet iconSet="3Symbols">
        <cfvo type="percent" val="0"/>
        <cfvo type="num" val="60"/>
        <cfvo type="num" val="70"/>
      </iconSet>
    </cfRule>
  </conditionalFormatting>
  <pageMargins left="0.7" right="0.7" top="0.75" bottom="0.75" header="0.3" footer="0.3"/>
  <pageSetup paperSize="9" orientation="portrait" r:id="rId1"/>
  <ignoredErrors>
    <ignoredError sqref="E5:E10" evalError="1"/>
  </ignoredErrors>
  <extLst>
    <ext xmlns:x14="http://schemas.microsoft.com/office/spreadsheetml/2009/9/main" uri="{78C0D931-6437-407d-A8EE-F0AAD7539E65}">
      <x14:conditionalFormattings>
        <x14:conditionalFormatting xmlns:xm="http://schemas.microsoft.com/office/excel/2006/main">
          <x14:cfRule type="iconSet" priority="5" id="{5E804F70-9C31-468B-8D2D-28B3844DFF85}">
            <x14:iconSet custom="1">
              <x14:cfvo type="percent">
                <xm:f>0</xm:f>
              </x14:cfvo>
              <x14:cfvo type="num">
                <xm:f>60</xm:f>
              </x14:cfvo>
              <x14:cfvo type="num" gte="0">
                <xm:f>70</xm:f>
              </x14:cfvo>
              <x14:cfIcon iconSet="3Symbols" iconId="0"/>
              <x14:cfIcon iconSet="3Symbols" iconId="1"/>
              <x14:cfIcon iconSet="3Symbols" iconId="2"/>
            </x14:iconSet>
          </x14:cfRule>
          <xm:sqref>E161</xm:sqref>
        </x14:conditionalFormatting>
        <x14:conditionalFormatting xmlns:xm="http://schemas.microsoft.com/office/excel/2006/main">
          <x14:cfRule type="iconSet" priority="2" id="{52E8DBC2-F056-4BEE-A717-7E25F658322E}">
            <x14:iconSet custom="1">
              <x14:cfvo type="percent">
                <xm:f>0</xm:f>
              </x14:cfvo>
              <x14:cfvo type="num">
                <xm:f>60</xm:f>
              </x14:cfvo>
              <x14:cfvo type="num" gte="0">
                <xm:f>70</xm:f>
              </x14:cfvo>
              <x14:cfIcon iconSet="3Symbols" iconId="0"/>
              <x14:cfIcon iconSet="3Symbols" iconId="1"/>
              <x14:cfIcon iconSet="3Symbols" iconId="2"/>
            </x14:iconSet>
          </x14:cfRule>
          <xm:sqref>C10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7"/>
  <sheetViews>
    <sheetView topLeftCell="A2" workbookViewId="0">
      <selection activeCell="C15" sqref="C14:C15"/>
    </sheetView>
  </sheetViews>
  <sheetFormatPr baseColWidth="10" defaultColWidth="11.42578125" defaultRowHeight="15"/>
  <cols>
    <col min="2" max="2" width="11.42578125" customWidth="1"/>
  </cols>
  <sheetData>
    <row r="2" spans="2:2" ht="28.5">
      <c r="B2" s="70" t="s">
        <v>123</v>
      </c>
    </row>
    <row r="3" spans="2:2" ht="28.5">
      <c r="B3" s="70" t="s">
        <v>120</v>
      </c>
    </row>
    <row r="4" spans="2:2" ht="28.5">
      <c r="B4" s="70" t="s">
        <v>121</v>
      </c>
    </row>
    <row r="5" spans="2:2" ht="28.5">
      <c r="B5" s="70" t="s">
        <v>122</v>
      </c>
    </row>
    <row r="6" spans="2:2" ht="28.5">
      <c r="B6" s="70" t="s">
        <v>26</v>
      </c>
    </row>
    <row r="7" spans="2:2" ht="28.5">
      <c r="B7" s="7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21f6eca7-5735-413b-8254-34c6c943be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0434B04FBE653419AD9D590FD803A30" ma:contentTypeVersion="13" ma:contentTypeDescription="Crear nuevo documento." ma:contentTypeScope="" ma:versionID="34722958e20ff77bfbaf0f4017b28d1e">
  <xsd:schema xmlns:xsd="http://www.w3.org/2001/XMLSchema" xmlns:xs="http://www.w3.org/2001/XMLSchema" xmlns:p="http://schemas.microsoft.com/office/2006/metadata/properties" xmlns:ns2="21f6eca7-5735-413b-8254-34c6c943beaf" xmlns:ns3="20f9ed88-f62d-4087-b2f5-4f25ee1a9b23" targetNamespace="http://schemas.microsoft.com/office/2006/metadata/properties" ma:root="true" ma:fieldsID="b39c524f3f7098e217b72788c730aa1f" ns2:_="" ns3:_="">
    <xsd:import namespace="21f6eca7-5735-413b-8254-34c6c943beaf"/>
    <xsd:import namespace="20f9ed88-f62d-4087-b2f5-4f25ee1a9b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f6eca7-5735-413b-8254-34c6c943be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Estado de aprobación" ma:internalName="Estado_x0020_de_x0020_aprobaci_x00f3_n">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f9ed88-f62d-4087-b2f5-4f25ee1a9b2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4CB51-CFDD-4F48-B3CE-57B14AE5566F}">
  <ds:schemaRefs>
    <ds:schemaRef ds:uri="http://schemas.microsoft.com/office/2006/metadata/properties"/>
    <ds:schemaRef ds:uri="http://schemas.microsoft.com/office/infopath/2007/PartnerControls"/>
    <ds:schemaRef ds:uri="21f6eca7-5735-413b-8254-34c6c943beaf"/>
  </ds:schemaRefs>
</ds:datastoreItem>
</file>

<file path=customXml/itemProps2.xml><?xml version="1.0" encoding="utf-8"?>
<ds:datastoreItem xmlns:ds="http://schemas.openxmlformats.org/officeDocument/2006/customXml" ds:itemID="{DCD8AAC7-CD6D-4FFE-BD68-C18668922F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f6eca7-5735-413b-8254-34c6c943beaf"/>
    <ds:schemaRef ds:uri="20f9ed88-f62d-4087-b2f5-4f25ee1a9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E377D1-BF99-475C-9CC8-E7DEE273749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2019</vt:lpstr>
      <vt:lpstr>Resumen de resultados</vt:lpstr>
      <vt:lpstr>Hoja1</vt:lpstr>
      <vt:lpstr>'Evaluación PT 2019'!Área_de_impresión</vt:lpstr>
      <vt:lpstr>'Evaluación PT 2019'!Títulos_a_imprimir</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DOCUMENTACION B</cp:lastModifiedBy>
  <cp:lastPrinted>2018-02-28T17:38:19Z</cp:lastPrinted>
  <dcterms:created xsi:type="dcterms:W3CDTF">2014-10-03T18:34:35Z</dcterms:created>
  <dcterms:modified xsi:type="dcterms:W3CDTF">2020-01-09T20:23:14Z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0x01010030434B04FBE653419AD9D590FD803A30</vt:lpwstr>
  </property>
</Properties>
</file>