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22" documentId="8_{A263AFF3-D82E-414D-86E8-768304043BA1}" xr6:coauthVersionLast="47" xr6:coauthVersionMax="47" xr10:uidLastSave="{F6B1559F-6F1A-4318-8E02-F26E729542E8}"/>
  <bookViews>
    <workbookView xWindow="-120" yWindow="-120" windowWidth="29040" windowHeight="15720" tabRatio="881" xr2:uid="{00000000-000D-0000-FFFF-FFFF00000000}"/>
  </bookViews>
  <sheets>
    <sheet name="Plantilla Ejecución (2023-02)" sheetId="31" r:id="rId1"/>
  </sheets>
  <definedNames>
    <definedName name="_xlnm.Print_Area" localSheetId="0">'Plantilla Ejecución (2023-02)'!$A$1:$H$109</definedName>
    <definedName name="_xlnm.Print_Titles" localSheetId="0">'Plantilla Ejecución (2023-02)'!$11:$11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12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D90" i="31"/>
  <c r="C77" i="31"/>
  <c r="C90" i="31" s="1"/>
  <c r="H86" i="31"/>
  <c r="E86" i="31"/>
  <c r="H83" i="31"/>
  <c r="E83" i="31"/>
  <c r="H80" i="31"/>
  <c r="E80" i="31"/>
  <c r="H73" i="31"/>
  <c r="H70" i="31"/>
  <c r="H65" i="31"/>
  <c r="H55" i="31"/>
  <c r="H47" i="31"/>
  <c r="H39" i="31"/>
  <c r="H29" i="31"/>
  <c r="E29" i="31"/>
  <c r="H19" i="31"/>
  <c r="E19" i="31"/>
  <c r="H13" i="31"/>
  <c r="E13" i="31"/>
  <c r="T12" i="31"/>
  <c r="M12" i="31"/>
  <c r="N12" i="31" s="1"/>
  <c r="O12" i="31" s="1"/>
  <c r="P12" i="31" s="1"/>
  <c r="Q12" i="31" s="1"/>
  <c r="R12" i="31" s="1"/>
  <c r="B83" i="31" l="1"/>
  <c r="B80" i="31"/>
  <c r="B65" i="31"/>
  <c r="B70" i="31"/>
  <c r="B73" i="31"/>
  <c r="B47" i="31"/>
  <c r="B55" i="31"/>
  <c r="B29" i="31"/>
  <c r="B86" i="31"/>
  <c r="H12" i="31"/>
  <c r="H77" i="31" s="1"/>
  <c r="H79" i="31"/>
  <c r="H88" i="31" s="1"/>
  <c r="E79" i="31"/>
  <c r="E12" i="31"/>
  <c r="E77" i="31" s="1"/>
  <c r="S11" i="31"/>
  <c r="T11" i="31" s="1"/>
  <c r="B79" i="31" l="1"/>
  <c r="B13" i="31"/>
  <c r="E88" i="31"/>
  <c r="H90" i="31"/>
  <c r="B88" i="31" l="1"/>
  <c r="E90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<sst xmlns="http://schemas.openxmlformats.org/spreadsheetml/2006/main" count="98" uniqueCount="97">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</sst>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0" fillId="3" borderId="0" xfId="0" applyFont="1" applyFill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96</xdr:row>
      <xdr:rowOff>28574</xdr:rowOff>
    </xdr:from>
    <xdr:to>
      <xdr:col>6</xdr:col>
      <xdr:colOff>694956</xdr:colOff>
      <xdr:row>108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D59E48-31A0-D803-768A-167BF3E248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8854" b="5198"/>
        <a:stretch/>
      </xdr:blipFill>
      <xdr:spPr>
        <a:xfrm>
          <a:off x="276224" y="28422599"/>
          <a:ext cx="7171957" cy="242887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0</xdr:row>
      <xdr:rowOff>66675</xdr:rowOff>
    </xdr:from>
    <xdr:to>
      <xdr:col>3</xdr:col>
      <xdr:colOff>847173</xdr:colOff>
      <xdr:row>6</xdr:row>
      <xdr:rowOff>31275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66675"/>
          <a:ext cx="1447248" cy="126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T97"/>
  <sheetViews>
    <sheetView showGridLines="0" tabSelected="1" view="pageBreakPreview" topLeftCell="A86" zoomScaleNormal="100" zoomScaleSheetLayoutView="100" workbookViewId="0">
      <selection activeCell="F95" sqref="F95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6" width="13.85546875" customWidth="1"/>
    <col min="7" max="7" width="15.7109375" customWidth="1"/>
    <col min="8" max="8" width="8.7109375" hidden="1" customWidth="1"/>
    <col min="9" max="9" width="96.7109375" bestFit="1" customWidth="1"/>
    <col min="11" max="18" width="6" bestFit="1" customWidth="1"/>
    <col min="19" max="20" width="7" bestFit="1" customWidth="1"/>
  </cols>
  <sheetData>
    <row r="1" spans="1:20" s="7" customFormat="1" ht="18.75" x14ac:dyDescent="0.25">
      <c r="A1" s="47"/>
      <c r="B1" s="47"/>
      <c r="C1" s="47"/>
      <c r="D1" s="47"/>
      <c r="E1" s="47"/>
      <c r="F1" s="47"/>
      <c r="G1" s="47"/>
      <c r="H1" s="47"/>
    </row>
    <row r="2" spans="1:20" s="7" customFormat="1" ht="18.75" customHeight="1" x14ac:dyDescent="0.25">
      <c r="A2" s="47"/>
      <c r="B2" s="47"/>
      <c r="C2" s="47"/>
      <c r="D2" s="47"/>
      <c r="E2" s="47"/>
      <c r="F2" s="47"/>
      <c r="G2" s="47"/>
      <c r="H2" s="21"/>
      <c r="I2" s="22" t="s">
        <v>0</v>
      </c>
    </row>
    <row r="3" spans="1:20" s="7" customFormat="1" ht="18.75" customHeight="1" x14ac:dyDescent="0.25">
      <c r="A3" s="47"/>
      <c r="B3" s="47"/>
      <c r="C3" s="47"/>
      <c r="D3" s="47"/>
      <c r="E3" s="47"/>
      <c r="F3" s="47"/>
      <c r="G3" s="47"/>
      <c r="H3" s="21"/>
      <c r="I3" s="15" t="s">
        <v>1</v>
      </c>
    </row>
    <row r="4" spans="1:20" s="7" customFormat="1" ht="18.75" customHeight="1" x14ac:dyDescent="0.25">
      <c r="A4" s="47"/>
      <c r="B4" s="47"/>
      <c r="C4" s="47"/>
      <c r="D4" s="47"/>
      <c r="E4" s="47"/>
      <c r="F4" s="47"/>
      <c r="G4" s="47"/>
      <c r="H4" s="21"/>
      <c r="I4" s="15" t="s">
        <v>2</v>
      </c>
    </row>
    <row r="5" spans="1:20" s="7" customFormat="1" ht="18.75" customHeight="1" x14ac:dyDescent="0.25">
      <c r="A5" s="47"/>
      <c r="B5" s="47"/>
      <c r="C5" s="47"/>
      <c r="D5" s="47"/>
      <c r="E5" s="47"/>
      <c r="F5" s="47"/>
      <c r="G5" s="47"/>
      <c r="H5" s="21"/>
      <c r="I5" s="15" t="s">
        <v>4</v>
      </c>
    </row>
    <row r="6" spans="1:20" s="31" customFormat="1" ht="8.25" x14ac:dyDescent="0.25">
      <c r="A6" s="29"/>
      <c r="B6" s="29"/>
      <c r="C6" s="29"/>
      <c r="D6" s="34"/>
      <c r="E6" s="29"/>
      <c r="F6" s="29"/>
      <c r="G6" s="29"/>
      <c r="H6" s="29"/>
      <c r="I6" s="30"/>
    </row>
    <row r="7" spans="1:20" s="7" customFormat="1" ht="18.75" customHeight="1" x14ac:dyDescent="0.25">
      <c r="A7" s="47" t="s">
        <v>95</v>
      </c>
      <c r="B7" s="47"/>
      <c r="C7" s="47"/>
      <c r="D7" s="47"/>
      <c r="E7" s="47"/>
      <c r="F7" s="47"/>
      <c r="G7" s="47"/>
      <c r="H7" s="21"/>
      <c r="I7" s="15"/>
    </row>
    <row r="8" spans="1:20" s="7" customFormat="1" ht="15.75" customHeight="1" x14ac:dyDescent="0.25">
      <c r="A8" s="48" t="s">
        <v>3</v>
      </c>
      <c r="B8" s="48"/>
      <c r="C8" s="48"/>
      <c r="D8" s="48"/>
      <c r="E8" s="48"/>
      <c r="F8" s="48"/>
      <c r="G8" s="48"/>
      <c r="H8" s="48"/>
    </row>
    <row r="9" spans="1:20" s="7" customFormat="1" ht="15" customHeight="1" x14ac:dyDescent="0.25">
      <c r="A9" s="49" t="s">
        <v>5</v>
      </c>
      <c r="B9" s="49"/>
      <c r="C9" s="49"/>
      <c r="D9" s="49"/>
      <c r="E9" s="49"/>
      <c r="F9" s="49"/>
      <c r="G9" s="49"/>
      <c r="H9" s="49"/>
    </row>
    <row r="10" spans="1:20" s="7" customFormat="1" ht="15" customHeight="1" x14ac:dyDescent="0.25">
      <c r="A10" s="49"/>
      <c r="B10" s="49"/>
      <c r="C10" s="49"/>
      <c r="D10" s="49"/>
      <c r="E10" s="49"/>
      <c r="F10" s="49"/>
      <c r="G10" s="49"/>
    </row>
    <row r="11" spans="1:20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20" t="s">
        <v>9</v>
      </c>
      <c r="F11" s="20" t="s">
        <v>96</v>
      </c>
      <c r="G11" s="42" t="s">
        <v>8</v>
      </c>
      <c r="H11" s="20" t="s">
        <v>10</v>
      </c>
      <c r="S11" s="16">
        <f>SUM(K12:S12)</f>
        <v>11.029108875781253</v>
      </c>
      <c r="T11" s="16">
        <f>+S11+T12</f>
        <v>13.989108875781252</v>
      </c>
    </row>
    <row r="12" spans="1:20" s="17" customFormat="1" x14ac:dyDescent="0.25">
      <c r="A12" s="1" t="s">
        <v>11</v>
      </c>
      <c r="B12" s="8">
        <f t="shared" ref="B12:B43" si="0">SUM(E12:H12)</f>
        <v>27586374.32</v>
      </c>
      <c r="C12" s="23">
        <f>C13+C19+C29+C55</f>
        <v>118280481</v>
      </c>
      <c r="D12" s="23">
        <f>D13+D19+D29+D55</f>
        <v>0</v>
      </c>
      <c r="E12" s="23">
        <f t="shared" ref="E12:H12" si="1">E13+E19+E29+E39+E47+E55+E65+E70+E73</f>
        <v>7698177.0500000007</v>
      </c>
      <c r="F12" s="23">
        <v>6095010.1100000003</v>
      </c>
      <c r="G12" s="28">
        <f>SUM(E12:E12)+F12</f>
        <v>13793187.16</v>
      </c>
      <c r="H12" s="8">
        <f t="shared" si="1"/>
        <v>0</v>
      </c>
      <c r="K12" s="6">
        <v>1</v>
      </c>
      <c r="L12" s="6">
        <v>1.05</v>
      </c>
      <c r="M12" s="6">
        <f>+L12*1.05</f>
        <v>1.1025</v>
      </c>
      <c r="N12" s="6">
        <f t="shared" ref="N12:R12" si="2">+M12*1.05</f>
        <v>1.1576250000000001</v>
      </c>
      <c r="O12" s="6">
        <f t="shared" si="2"/>
        <v>1.2155062500000002</v>
      </c>
      <c r="P12" s="6">
        <f t="shared" si="2"/>
        <v>1.2762815625000004</v>
      </c>
      <c r="Q12" s="6">
        <f t="shared" si="2"/>
        <v>1.3400956406250004</v>
      </c>
      <c r="R12" s="6">
        <f t="shared" si="2"/>
        <v>1.4071004226562505</v>
      </c>
      <c r="S12" s="6">
        <v>1.48</v>
      </c>
      <c r="T12" s="6">
        <f>+S12*2</f>
        <v>2.96</v>
      </c>
    </row>
    <row r="13" spans="1:20" s="17" customFormat="1" ht="30" customHeight="1" x14ac:dyDescent="0.25">
      <c r="A13" s="2" t="s">
        <v>12</v>
      </c>
      <c r="B13" s="9">
        <f t="shared" si="0"/>
        <v>21095804.460000001</v>
      </c>
      <c r="C13" s="24">
        <f t="shared" ref="C13:H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f t="shared" ref="G13:G76" si="4">SUM(E13:E13)+F13</f>
        <v>10547902.23</v>
      </c>
      <c r="H13" s="9">
        <f t="shared" si="3"/>
        <v>0</v>
      </c>
      <c r="K13" s="18"/>
    </row>
    <row r="14" spans="1:20" s="7" customFormat="1" x14ac:dyDescent="0.25">
      <c r="A14" s="3" t="s">
        <v>13</v>
      </c>
      <c r="B14" s="11">
        <f t="shared" si="0"/>
        <v>18160900</v>
      </c>
      <c r="C14" s="25">
        <v>63701625</v>
      </c>
      <c r="D14" s="25">
        <v>0</v>
      </c>
      <c r="E14" s="26">
        <v>4610225</v>
      </c>
      <c r="F14" s="26">
        <v>4470225</v>
      </c>
      <c r="G14" s="24">
        <f t="shared" si="4"/>
        <v>9080450</v>
      </c>
      <c r="H14" s="11">
        <v>0</v>
      </c>
    </row>
    <row r="15" spans="1:20" s="7" customFormat="1" x14ac:dyDescent="0.25">
      <c r="A15" s="3" t="s">
        <v>14</v>
      </c>
      <c r="B15" s="11">
        <f t="shared" si="0"/>
        <v>260000</v>
      </c>
      <c r="C15" s="25">
        <v>9996306</v>
      </c>
      <c r="D15" s="25">
        <v>0</v>
      </c>
      <c r="E15" s="26">
        <v>65000</v>
      </c>
      <c r="F15" s="26">
        <v>65000</v>
      </c>
      <c r="G15" s="24">
        <f t="shared" si="4"/>
        <v>130000</v>
      </c>
      <c r="H15" s="11">
        <v>0</v>
      </c>
    </row>
    <row r="16" spans="1:20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/>
      <c r="G16" s="24">
        <f t="shared" si="4"/>
        <v>0</v>
      </c>
      <c r="H16" s="11">
        <v>0</v>
      </c>
    </row>
    <row r="17" spans="1:8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/>
      <c r="G17" s="24">
        <f t="shared" si="4"/>
        <v>0</v>
      </c>
      <c r="H17" s="11">
        <v>0</v>
      </c>
    </row>
    <row r="18" spans="1:8" s="7" customFormat="1" ht="30" x14ac:dyDescent="0.25">
      <c r="A18" s="3" t="s">
        <v>17</v>
      </c>
      <c r="B18" s="11">
        <f t="shared" si="0"/>
        <v>2674904.46</v>
      </c>
      <c r="C18" s="25">
        <v>8552167</v>
      </c>
      <c r="D18" s="25">
        <v>0</v>
      </c>
      <c r="E18" s="26">
        <v>679346.9</v>
      </c>
      <c r="F18" s="26">
        <v>658105.32999999996</v>
      </c>
      <c r="G18" s="24">
        <f t="shared" si="4"/>
        <v>1337452.23</v>
      </c>
      <c r="H18" s="11">
        <v>0</v>
      </c>
    </row>
    <row r="19" spans="1:8" s="17" customFormat="1" x14ac:dyDescent="0.25">
      <c r="A19" s="2" t="s">
        <v>18</v>
      </c>
      <c r="B19" s="9">
        <f t="shared" si="0"/>
        <v>6261017.4199999999</v>
      </c>
      <c r="C19" s="24">
        <f t="shared" ref="C19:H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f t="shared" si="4"/>
        <v>3130508.71</v>
      </c>
      <c r="H19" s="9">
        <f t="shared" si="5"/>
        <v>0</v>
      </c>
    </row>
    <row r="20" spans="1:8" s="7" customFormat="1" x14ac:dyDescent="0.25">
      <c r="A20" s="3" t="s">
        <v>19</v>
      </c>
      <c r="B20" s="11">
        <f t="shared" si="0"/>
        <v>943325.26</v>
      </c>
      <c r="C20" s="25">
        <v>3666000</v>
      </c>
      <c r="D20" s="25">
        <v>0</v>
      </c>
      <c r="E20" s="26">
        <v>292522.06</v>
      </c>
      <c r="F20" s="26">
        <v>179140.57</v>
      </c>
      <c r="G20" s="24">
        <f t="shared" si="4"/>
        <v>471662.63</v>
      </c>
      <c r="H20" s="11">
        <v>0</v>
      </c>
    </row>
    <row r="21" spans="1:8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/>
      <c r="G21" s="24">
        <f t="shared" si="4"/>
        <v>0</v>
      </c>
      <c r="H21" s="11">
        <v>0</v>
      </c>
    </row>
    <row r="22" spans="1:8" s="7" customFormat="1" x14ac:dyDescent="0.25">
      <c r="A22" s="3" t="s">
        <v>21</v>
      </c>
      <c r="B22" s="11">
        <f t="shared" si="0"/>
        <v>0</v>
      </c>
      <c r="C22" s="25">
        <v>360000</v>
      </c>
      <c r="D22" s="25">
        <v>0</v>
      </c>
      <c r="E22" s="26">
        <v>0</v>
      </c>
      <c r="F22" s="26"/>
      <c r="G22" s="24">
        <f t="shared" si="4"/>
        <v>0</v>
      </c>
      <c r="H22" s="11">
        <v>0</v>
      </c>
    </row>
    <row r="23" spans="1:8" s="7" customFormat="1" ht="18" customHeight="1" x14ac:dyDescent="0.25">
      <c r="A23" s="3" t="s">
        <v>22</v>
      </c>
      <c r="B23" s="11">
        <f t="shared" si="0"/>
        <v>0</v>
      </c>
      <c r="C23" s="25">
        <v>20000</v>
      </c>
      <c r="D23" s="25">
        <v>0</v>
      </c>
      <c r="E23" s="26">
        <v>0</v>
      </c>
      <c r="F23" s="26"/>
      <c r="G23" s="24">
        <f t="shared" si="4"/>
        <v>0</v>
      </c>
      <c r="H23" s="11">
        <v>0</v>
      </c>
    </row>
    <row r="24" spans="1:8" s="7" customFormat="1" x14ac:dyDescent="0.25">
      <c r="A24" s="3" t="s">
        <v>23</v>
      </c>
      <c r="B24" s="11">
        <f t="shared" si="0"/>
        <v>2080334.14</v>
      </c>
      <c r="C24" s="25">
        <v>12960000</v>
      </c>
      <c r="D24" s="25">
        <v>0</v>
      </c>
      <c r="E24" s="26">
        <v>1040167.07</v>
      </c>
      <c r="F24" s="26"/>
      <c r="G24" s="24">
        <f t="shared" si="4"/>
        <v>1040167.07</v>
      </c>
      <c r="H24" s="11">
        <v>0</v>
      </c>
    </row>
    <row r="25" spans="1:8" s="7" customFormat="1" x14ac:dyDescent="0.25">
      <c r="A25" s="3" t="s">
        <v>24</v>
      </c>
      <c r="B25" s="11">
        <f t="shared" si="0"/>
        <v>1360904.8399999999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4">
        <f t="shared" si="4"/>
        <v>680452.41999999993</v>
      </c>
      <c r="H25" s="11">
        <v>0</v>
      </c>
    </row>
    <row r="26" spans="1:8" s="7" customFormat="1" ht="45" x14ac:dyDescent="0.25">
      <c r="A26" s="3" t="s">
        <v>25</v>
      </c>
      <c r="B26" s="11">
        <f t="shared" si="0"/>
        <v>9740.3799999999992</v>
      </c>
      <c r="C26" s="25">
        <v>790600</v>
      </c>
      <c r="D26" s="25">
        <v>0</v>
      </c>
      <c r="E26" s="26">
        <v>0</v>
      </c>
      <c r="F26" s="26">
        <v>4870.1899999999996</v>
      </c>
      <c r="G26" s="24">
        <f t="shared" si="4"/>
        <v>4870.1899999999996</v>
      </c>
      <c r="H26" s="11">
        <v>0</v>
      </c>
    </row>
    <row r="27" spans="1:8" s="7" customFormat="1" ht="30" x14ac:dyDescent="0.25">
      <c r="A27" s="3" t="s">
        <v>26</v>
      </c>
      <c r="B27" s="11">
        <f t="shared" si="0"/>
        <v>1542968</v>
      </c>
      <c r="C27" s="25">
        <v>3105985</v>
      </c>
      <c r="D27" s="25">
        <v>0</v>
      </c>
      <c r="E27" s="26">
        <v>500556</v>
      </c>
      <c r="F27" s="26">
        <v>270928</v>
      </c>
      <c r="G27" s="24">
        <f t="shared" si="4"/>
        <v>771484</v>
      </c>
      <c r="H27" s="11">
        <v>0</v>
      </c>
    </row>
    <row r="28" spans="1:8" s="7" customFormat="1" ht="30" x14ac:dyDescent="0.25">
      <c r="A28" s="3" t="s">
        <v>27</v>
      </c>
      <c r="B28" s="11">
        <f t="shared" si="0"/>
        <v>323744.8</v>
      </c>
      <c r="C28" s="25">
        <v>5100000</v>
      </c>
      <c r="D28" s="25">
        <v>0</v>
      </c>
      <c r="E28" s="26">
        <v>161872.4</v>
      </c>
      <c r="F28" s="26">
        <v>0</v>
      </c>
      <c r="G28" s="24">
        <f t="shared" si="4"/>
        <v>161872.4</v>
      </c>
      <c r="H28" s="11">
        <v>0</v>
      </c>
    </row>
    <row r="29" spans="1:8" s="17" customFormat="1" x14ac:dyDescent="0.25">
      <c r="A29" s="2" t="s">
        <v>28</v>
      </c>
      <c r="B29" s="9">
        <f t="shared" si="0"/>
        <v>229552.44</v>
      </c>
      <c r="C29" s="24">
        <f t="shared" ref="C29:H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f t="shared" si="4"/>
        <v>114776.22</v>
      </c>
      <c r="H29" s="9">
        <f t="shared" si="6"/>
        <v>0</v>
      </c>
    </row>
    <row r="30" spans="1:8" s="7" customFormat="1" ht="30" x14ac:dyDescent="0.25">
      <c r="A30" s="3" t="s">
        <v>29</v>
      </c>
      <c r="B30" s="11">
        <f t="shared" si="0"/>
        <v>86297.16</v>
      </c>
      <c r="C30" s="25">
        <v>180000</v>
      </c>
      <c r="D30" s="25">
        <v>0</v>
      </c>
      <c r="E30" s="26">
        <v>0</v>
      </c>
      <c r="F30" s="26">
        <v>43148.58</v>
      </c>
      <c r="G30" s="24">
        <f t="shared" si="4"/>
        <v>43148.58</v>
      </c>
      <c r="H30" s="11">
        <v>0</v>
      </c>
    </row>
    <row r="31" spans="1:8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6"/>
      <c r="G31" s="24">
        <f t="shared" si="4"/>
        <v>0</v>
      </c>
      <c r="H31" s="11">
        <v>0</v>
      </c>
    </row>
    <row r="32" spans="1:8" s="7" customFormat="1" ht="30" x14ac:dyDescent="0.25">
      <c r="A32" s="3" t="s">
        <v>31</v>
      </c>
      <c r="B32" s="11">
        <f t="shared" si="0"/>
        <v>86203.72</v>
      </c>
      <c r="C32" s="25">
        <v>161340</v>
      </c>
      <c r="D32" s="25">
        <v>0</v>
      </c>
      <c r="E32" s="26">
        <v>0</v>
      </c>
      <c r="F32" s="26">
        <v>43101.86</v>
      </c>
      <c r="G32" s="24">
        <f t="shared" si="4"/>
        <v>43101.86</v>
      </c>
      <c r="H32" s="11">
        <v>0</v>
      </c>
    </row>
    <row r="33" spans="1:8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4">
        <f t="shared" si="4"/>
        <v>0</v>
      </c>
      <c r="H33" s="11">
        <v>0</v>
      </c>
    </row>
    <row r="34" spans="1:8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4">
        <f t="shared" si="4"/>
        <v>0</v>
      </c>
      <c r="H34" s="11">
        <v>0</v>
      </c>
    </row>
    <row r="35" spans="1:8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4">
        <f t="shared" si="4"/>
        <v>0</v>
      </c>
      <c r="H35" s="11">
        <v>0</v>
      </c>
    </row>
    <row r="36" spans="1:8" s="7" customFormat="1" ht="30" x14ac:dyDescent="0.25">
      <c r="A36" s="3" t="s">
        <v>35</v>
      </c>
      <c r="B36" s="11">
        <f t="shared" si="0"/>
        <v>0</v>
      </c>
      <c r="C36" s="25">
        <v>3290000</v>
      </c>
      <c r="D36" s="25">
        <v>0</v>
      </c>
      <c r="E36" s="26">
        <v>0</v>
      </c>
      <c r="F36" s="26">
        <v>0</v>
      </c>
      <c r="G36" s="24">
        <f t="shared" si="4"/>
        <v>0</v>
      </c>
      <c r="H36" s="11">
        <v>0</v>
      </c>
    </row>
    <row r="37" spans="1:8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4">
        <f t="shared" si="4"/>
        <v>0</v>
      </c>
      <c r="H37" s="11">
        <v>0</v>
      </c>
    </row>
    <row r="38" spans="1:8" s="7" customFormat="1" x14ac:dyDescent="0.25">
      <c r="A38" s="3" t="s">
        <v>37</v>
      </c>
      <c r="B38" s="11">
        <f t="shared" si="0"/>
        <v>57051.56</v>
      </c>
      <c r="C38" s="25">
        <v>1305958</v>
      </c>
      <c r="D38" s="25">
        <v>0</v>
      </c>
      <c r="E38" s="26">
        <v>0</v>
      </c>
      <c r="F38" s="26">
        <v>28525.78</v>
      </c>
      <c r="G38" s="24">
        <f t="shared" si="4"/>
        <v>28525.78</v>
      </c>
      <c r="H38" s="11">
        <v>0</v>
      </c>
    </row>
    <row r="39" spans="1:8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>
        <f t="shared" si="4"/>
        <v>0</v>
      </c>
      <c r="H39" s="9">
        <f t="shared" ref="H39" si="8">SUM(H40:H46)</f>
        <v>0</v>
      </c>
    </row>
    <row r="40" spans="1:8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/>
      <c r="G40" s="24">
        <f t="shared" si="4"/>
        <v>0</v>
      </c>
      <c r="H40" s="11">
        <v>0</v>
      </c>
    </row>
    <row r="41" spans="1:8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/>
      <c r="G41" s="24">
        <f t="shared" si="4"/>
        <v>0</v>
      </c>
      <c r="H41" s="11">
        <v>0</v>
      </c>
    </row>
    <row r="42" spans="1:8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/>
      <c r="G42" s="24">
        <f t="shared" si="4"/>
        <v>0</v>
      </c>
      <c r="H42" s="11">
        <v>0</v>
      </c>
    </row>
    <row r="43" spans="1:8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/>
      <c r="G43" s="24">
        <f t="shared" si="4"/>
        <v>0</v>
      </c>
      <c r="H43" s="11">
        <v>0</v>
      </c>
    </row>
    <row r="44" spans="1:8" s="7" customFormat="1" ht="30" x14ac:dyDescent="0.25">
      <c r="A44" s="3" t="s">
        <v>43</v>
      </c>
      <c r="B44" s="11">
        <f t="shared" ref="B44:B77" si="9">SUM(E44:H44)</f>
        <v>0</v>
      </c>
      <c r="C44" s="26">
        <v>0</v>
      </c>
      <c r="D44" s="26">
        <v>0</v>
      </c>
      <c r="E44" s="26">
        <v>0</v>
      </c>
      <c r="F44" s="26"/>
      <c r="G44" s="24">
        <f t="shared" si="4"/>
        <v>0</v>
      </c>
      <c r="H44" s="11">
        <v>0</v>
      </c>
    </row>
    <row r="45" spans="1:8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/>
      <c r="G45" s="24">
        <f t="shared" si="4"/>
        <v>0</v>
      </c>
      <c r="H45" s="11">
        <v>0</v>
      </c>
    </row>
    <row r="46" spans="1:8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/>
      <c r="G46" s="24">
        <f t="shared" si="4"/>
        <v>0</v>
      </c>
      <c r="H46" s="11">
        <v>0</v>
      </c>
    </row>
    <row r="47" spans="1:8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4"/>
      <c r="G47" s="24">
        <f t="shared" si="4"/>
        <v>0</v>
      </c>
      <c r="H47" s="9">
        <f t="shared" ref="H47" si="11">SUM(H48:H54)</f>
        <v>0</v>
      </c>
    </row>
    <row r="48" spans="1:8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/>
      <c r="G48" s="24">
        <f t="shared" si="4"/>
        <v>0</v>
      </c>
      <c r="H48" s="11">
        <v>0</v>
      </c>
    </row>
    <row r="49" spans="1:8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/>
      <c r="G49" s="24">
        <f t="shared" si="4"/>
        <v>0</v>
      </c>
      <c r="H49" s="11">
        <v>0</v>
      </c>
    </row>
    <row r="50" spans="1:8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/>
      <c r="G50" s="24">
        <f t="shared" si="4"/>
        <v>0</v>
      </c>
      <c r="H50" s="11">
        <v>0</v>
      </c>
    </row>
    <row r="51" spans="1:8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/>
      <c r="G51" s="24">
        <f t="shared" si="4"/>
        <v>0</v>
      </c>
      <c r="H51" s="11">
        <v>0</v>
      </c>
    </row>
    <row r="52" spans="1:8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/>
      <c r="G52" s="24">
        <f t="shared" si="4"/>
        <v>0</v>
      </c>
      <c r="H52" s="11">
        <v>0</v>
      </c>
    </row>
    <row r="53" spans="1:8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/>
      <c r="G53" s="24">
        <f t="shared" si="4"/>
        <v>0</v>
      </c>
      <c r="H53" s="11">
        <v>0</v>
      </c>
    </row>
    <row r="54" spans="1:8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/>
      <c r="G54" s="24">
        <f t="shared" si="4"/>
        <v>0</v>
      </c>
      <c r="H54" s="11">
        <v>0</v>
      </c>
    </row>
    <row r="55" spans="1:8" s="17" customFormat="1" ht="30" x14ac:dyDescent="0.25">
      <c r="A55" s="2" t="s">
        <v>54</v>
      </c>
      <c r="B55" s="9">
        <f t="shared" si="9"/>
        <v>0</v>
      </c>
      <c r="C55" s="24">
        <f t="shared" ref="C55:H55" si="12">SUM(C56:C64)</f>
        <v>150000</v>
      </c>
      <c r="D55" s="24">
        <f t="shared" si="12"/>
        <v>0</v>
      </c>
      <c r="E55" s="24">
        <f t="shared" si="12"/>
        <v>0</v>
      </c>
      <c r="F55" s="24"/>
      <c r="G55" s="24">
        <f t="shared" si="4"/>
        <v>0</v>
      </c>
      <c r="H55" s="9">
        <f t="shared" si="12"/>
        <v>0</v>
      </c>
    </row>
    <row r="56" spans="1:8" s="7" customFormat="1" x14ac:dyDescent="0.25">
      <c r="A56" s="3" t="s">
        <v>55</v>
      </c>
      <c r="B56" s="11">
        <f t="shared" si="9"/>
        <v>0</v>
      </c>
      <c r="C56" s="25">
        <v>150000</v>
      </c>
      <c r="D56" s="25">
        <v>0</v>
      </c>
      <c r="E56" s="26">
        <v>0</v>
      </c>
      <c r="F56" s="26"/>
      <c r="G56" s="24">
        <f t="shared" si="4"/>
        <v>0</v>
      </c>
      <c r="H56" s="11">
        <v>0</v>
      </c>
    </row>
    <row r="57" spans="1:8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/>
      <c r="G57" s="24">
        <f t="shared" si="4"/>
        <v>0</v>
      </c>
      <c r="H57" s="11">
        <v>0</v>
      </c>
    </row>
    <row r="58" spans="1:8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/>
      <c r="G58" s="24">
        <f t="shared" si="4"/>
        <v>0</v>
      </c>
      <c r="H58" s="11">
        <v>0</v>
      </c>
    </row>
    <row r="59" spans="1:8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/>
      <c r="G59" s="24">
        <f t="shared" si="4"/>
        <v>0</v>
      </c>
      <c r="H59" s="11">
        <v>0</v>
      </c>
    </row>
    <row r="60" spans="1:8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/>
      <c r="G60" s="24">
        <f t="shared" si="4"/>
        <v>0</v>
      </c>
      <c r="H60" s="11">
        <v>0</v>
      </c>
    </row>
    <row r="61" spans="1:8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/>
      <c r="G61" s="24">
        <f t="shared" si="4"/>
        <v>0</v>
      </c>
      <c r="H61" s="11">
        <v>0</v>
      </c>
    </row>
    <row r="62" spans="1:8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/>
      <c r="G62" s="24">
        <f t="shared" si="4"/>
        <v>0</v>
      </c>
      <c r="H62" s="11">
        <v>0</v>
      </c>
    </row>
    <row r="63" spans="1:8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/>
      <c r="G63" s="24">
        <f t="shared" si="4"/>
        <v>0</v>
      </c>
      <c r="H63" s="11">
        <v>0</v>
      </c>
    </row>
    <row r="64" spans="1:8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/>
      <c r="G64" s="24">
        <f t="shared" si="4"/>
        <v>0</v>
      </c>
      <c r="H64" s="11">
        <v>0</v>
      </c>
    </row>
    <row r="65" spans="1:8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4"/>
      <c r="G65" s="24">
        <f t="shared" si="4"/>
        <v>0</v>
      </c>
      <c r="H65" s="9">
        <f t="shared" ref="H65" si="14">SUM(H66:H69)</f>
        <v>0</v>
      </c>
    </row>
    <row r="66" spans="1:8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/>
      <c r="G66" s="24">
        <f t="shared" si="4"/>
        <v>0</v>
      </c>
      <c r="H66" s="11">
        <v>0</v>
      </c>
    </row>
    <row r="67" spans="1:8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/>
      <c r="G67" s="24">
        <f t="shared" si="4"/>
        <v>0</v>
      </c>
      <c r="H67" s="11">
        <v>0</v>
      </c>
    </row>
    <row r="68" spans="1:8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/>
      <c r="G68" s="24">
        <f t="shared" si="4"/>
        <v>0</v>
      </c>
      <c r="H68" s="11">
        <v>0</v>
      </c>
    </row>
    <row r="69" spans="1:8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/>
      <c r="G69" s="24">
        <f t="shared" si="4"/>
        <v>0</v>
      </c>
      <c r="H69" s="11">
        <v>0</v>
      </c>
    </row>
    <row r="70" spans="1:8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4"/>
      <c r="G70" s="24">
        <f t="shared" si="4"/>
        <v>0</v>
      </c>
      <c r="H70" s="9">
        <f t="shared" ref="H70" si="16">SUM(H71:H72)</f>
        <v>0</v>
      </c>
    </row>
    <row r="71" spans="1:8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/>
      <c r="G71" s="24">
        <f t="shared" si="4"/>
        <v>0</v>
      </c>
      <c r="H71" s="11">
        <v>0</v>
      </c>
    </row>
    <row r="72" spans="1:8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/>
      <c r="G72" s="24">
        <f t="shared" si="4"/>
        <v>0</v>
      </c>
      <c r="H72" s="11">
        <v>0</v>
      </c>
    </row>
    <row r="73" spans="1:8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4"/>
      <c r="G73" s="24">
        <f t="shared" si="4"/>
        <v>0</v>
      </c>
      <c r="H73" s="9">
        <f t="shared" ref="H73" si="18">SUM(H74:H76)</f>
        <v>0</v>
      </c>
    </row>
    <row r="74" spans="1:8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/>
      <c r="G74" s="24">
        <f t="shared" si="4"/>
        <v>0</v>
      </c>
      <c r="H74" s="11">
        <v>0</v>
      </c>
    </row>
    <row r="75" spans="1:8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/>
      <c r="G75" s="24">
        <f t="shared" si="4"/>
        <v>0</v>
      </c>
      <c r="H75" s="11">
        <v>0</v>
      </c>
    </row>
    <row r="76" spans="1:8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/>
      <c r="G76" s="24">
        <f t="shared" si="4"/>
        <v>0</v>
      </c>
      <c r="H76" s="11">
        <v>0</v>
      </c>
    </row>
    <row r="77" spans="1:8" s="7" customFormat="1" x14ac:dyDescent="0.25">
      <c r="A77" s="4" t="s">
        <v>76</v>
      </c>
      <c r="B77" s="12">
        <f t="shared" si="9"/>
        <v>15396354.100000001</v>
      </c>
      <c r="C77" s="27">
        <f>C12</f>
        <v>118280481</v>
      </c>
      <c r="D77" s="27">
        <f t="shared" ref="D77:E77" si="19">D12</f>
        <v>0</v>
      </c>
      <c r="E77" s="27">
        <f t="shared" si="19"/>
        <v>7698177.0500000007</v>
      </c>
      <c r="F77" s="27"/>
      <c r="G77" s="27">
        <f t="shared" ref="G77:G90" si="20">SUM(E77:E77)+F77</f>
        <v>7698177.0500000007</v>
      </c>
      <c r="H77" s="12">
        <f t="shared" ref="H77" si="21">H12</f>
        <v>0</v>
      </c>
    </row>
    <row r="78" spans="1:8" s="7" customFormat="1" x14ac:dyDescent="0.25">
      <c r="A78" s="3"/>
      <c r="B78" s="10"/>
      <c r="C78" s="35"/>
      <c r="D78" s="35"/>
      <c r="E78" s="11"/>
      <c r="F78" s="11"/>
      <c r="G78" s="39">
        <f t="shared" si="20"/>
        <v>0</v>
      </c>
      <c r="H78" s="10"/>
    </row>
    <row r="79" spans="1:8" s="7" customFormat="1" x14ac:dyDescent="0.25">
      <c r="A79" s="1" t="s">
        <v>77</v>
      </c>
      <c r="B79" s="8">
        <f t="shared" ref="B79:B88" si="22">SUM(E79:H79)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8"/>
      <c r="G79" s="36">
        <f t="shared" si="20"/>
        <v>0</v>
      </c>
      <c r="H79" s="8">
        <f t="shared" ref="H79" si="24">H80+H83+H86</f>
        <v>0</v>
      </c>
    </row>
    <row r="80" spans="1:8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9"/>
      <c r="G80" s="37">
        <f t="shared" si="20"/>
        <v>0</v>
      </c>
      <c r="H80" s="9">
        <f t="shared" ref="H80" si="26">SUM(H81:H82)</f>
        <v>0</v>
      </c>
    </row>
    <row r="81" spans="1:8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11"/>
      <c r="G81" s="35">
        <f t="shared" si="20"/>
        <v>0</v>
      </c>
      <c r="H81" s="11">
        <v>0</v>
      </c>
    </row>
    <row r="82" spans="1:8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11"/>
      <c r="G82" s="35">
        <f t="shared" si="20"/>
        <v>0</v>
      </c>
      <c r="H82" s="11">
        <v>0</v>
      </c>
    </row>
    <row r="83" spans="1:8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9"/>
      <c r="G83" s="37">
        <f t="shared" si="20"/>
        <v>0</v>
      </c>
      <c r="H83" s="9">
        <f t="shared" ref="H83" si="28">SUM(H84:H85)</f>
        <v>0</v>
      </c>
    </row>
    <row r="84" spans="1:8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11"/>
      <c r="G84" s="35">
        <f t="shared" si="20"/>
        <v>0</v>
      </c>
      <c r="H84" s="11">
        <v>0</v>
      </c>
    </row>
    <row r="85" spans="1:8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11"/>
      <c r="G85" s="35">
        <f t="shared" si="20"/>
        <v>0</v>
      </c>
      <c r="H85" s="11">
        <v>0</v>
      </c>
    </row>
    <row r="86" spans="1:8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9"/>
      <c r="G86" s="37">
        <f t="shared" si="20"/>
        <v>0</v>
      </c>
      <c r="H86" s="9">
        <f t="shared" ref="H86" si="30">SUM(H87)</f>
        <v>0</v>
      </c>
    </row>
    <row r="87" spans="1:8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11"/>
      <c r="G87" s="35">
        <f t="shared" si="20"/>
        <v>0</v>
      </c>
      <c r="H87" s="11">
        <v>0</v>
      </c>
    </row>
    <row r="88" spans="1:8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12"/>
      <c r="G88" s="38">
        <f t="shared" si="20"/>
        <v>0</v>
      </c>
      <c r="H88" s="12">
        <f t="shared" ref="H88" si="32">H79</f>
        <v>0</v>
      </c>
    </row>
    <row r="89" spans="1:8" s="31" customFormat="1" ht="8.25" x14ac:dyDescent="0.25">
      <c r="B89" s="43"/>
      <c r="C89" s="44"/>
      <c r="D89" s="45"/>
      <c r="E89" s="43"/>
      <c r="F89" s="43"/>
      <c r="G89" s="45">
        <f t="shared" si="20"/>
        <v>0</v>
      </c>
      <c r="H89" s="43"/>
    </row>
    <row r="90" spans="1:8" s="7" customFormat="1" ht="31.5" x14ac:dyDescent="0.25">
      <c r="A90" s="5" t="s">
        <v>87</v>
      </c>
      <c r="B90" s="13">
        <f>SUM(E90:H90)</f>
        <v>15396354.100000001</v>
      </c>
      <c r="C90" s="40">
        <f t="shared" ref="C90:D90" si="33">C77+C88</f>
        <v>118280481</v>
      </c>
      <c r="D90" s="40">
        <f t="shared" si="33"/>
        <v>0</v>
      </c>
      <c r="E90" s="14">
        <f>E77+E88</f>
        <v>7698177.0500000007</v>
      </c>
      <c r="F90" s="14"/>
      <c r="G90" s="40">
        <f t="shared" si="20"/>
        <v>7698177.0500000007</v>
      </c>
      <c r="H90" s="14">
        <f t="shared" ref="H90" si="34">H77+H88</f>
        <v>0</v>
      </c>
    </row>
    <row r="91" spans="1:8" x14ac:dyDescent="0.25">
      <c r="A91" t="s">
        <v>88</v>
      </c>
    </row>
    <row r="92" spans="1:8" x14ac:dyDescent="0.25">
      <c r="A92" t="s">
        <v>89</v>
      </c>
    </row>
    <row r="93" spans="1:8" x14ac:dyDescent="0.25">
      <c r="A93" t="s">
        <v>90</v>
      </c>
    </row>
    <row r="94" spans="1:8" x14ac:dyDescent="0.25">
      <c r="A94" t="s">
        <v>6</v>
      </c>
    </row>
    <row r="95" spans="1:8" x14ac:dyDescent="0.25">
      <c r="A95" t="s">
        <v>91</v>
      </c>
    </row>
    <row r="96" spans="1:8" x14ac:dyDescent="0.25">
      <c r="A96" t="s">
        <v>92</v>
      </c>
      <c r="G96" s="32"/>
    </row>
    <row r="97" spans="1:5" x14ac:dyDescent="0.25">
      <c r="A97" s="46"/>
      <c r="B97" s="46"/>
      <c r="C97" s="46"/>
      <c r="D97" s="46"/>
      <c r="E97" s="46"/>
    </row>
  </sheetData>
  <mergeCells count="7">
    <mergeCell ref="A97:E97"/>
    <mergeCell ref="A1:H1"/>
    <mergeCell ref="A8:H8"/>
    <mergeCell ref="A9:H9"/>
    <mergeCell ref="A10:G10"/>
    <mergeCell ref="A2:G5"/>
    <mergeCell ref="A7:G7"/>
  </mergeCells>
  <printOptions horizontalCentered="1"/>
  <pageMargins left="0.39370078740157483" right="0.39370078740157483" top="0.19685039370078741" bottom="0.19685039370078741" header="0" footer="0.31496062992125984"/>
  <pageSetup scale="8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(2023-02)</vt:lpstr>
      <vt:lpstr>'Plantilla Ejecución (2023-02)'!Área_de_impresión</vt:lpstr>
      <vt:lpstr>'Plantilla Ejecución (2023-02)'!Títulos_a_imprimir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2023-03-20T13:49:52Z</cp:lastPrinted>
  <dcterms:created xsi:type="dcterms:W3CDTF">2018-04-17T18:57:16Z</dcterms:created>
  <dcterms:modified xsi:type="dcterms:W3CDTF">2023-03-20T17:52:37Z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