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64" documentId="8_{5A7EE7E5-20EC-4533-8CE9-D3EA7749173B}" xr6:coauthVersionLast="47" xr6:coauthVersionMax="47" xr10:uidLastSave="{D69E90CF-4604-4D08-8713-0244E314FAD1}"/>
  <bookViews>
    <workbookView xWindow="-120" yWindow="-120" windowWidth="29040" windowHeight="15720" tabRatio="881" xr2:uid="{00000000-000D-0000-FFFF-FFFF00000000}"/>
  </bookViews>
  <sheets>
    <sheet name="Plantilla Ejecución (2023-04)" sheetId="31" r:id="rId1"/>
  </sheets>
  <definedNames>
    <definedName name="_xlnm.Print_Area" localSheetId="0">'Plantilla Ejecución (2023-04)'!$A$1:$I$115</definedName>
    <definedName name="_xlnm.Print_Titles" localSheetId="0">'Plantilla Ejecución (2023-04)'!$11:$11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31" l="1"/>
  <c r="H90" i="31" s="1"/>
  <c r="I14" i="31"/>
  <c r="I15" i="31"/>
  <c r="I16" i="31"/>
  <c r="I17" i="31"/>
  <c r="I18" i="31"/>
  <c r="I20" i="31"/>
  <c r="I21" i="31"/>
  <c r="I22" i="31"/>
  <c r="I23" i="31"/>
  <c r="I24" i="31"/>
  <c r="I25" i="31"/>
  <c r="I26" i="31"/>
  <c r="I27" i="31"/>
  <c r="I28" i="31"/>
  <c r="I30" i="31"/>
  <c r="I31" i="31"/>
  <c r="I32" i="31"/>
  <c r="I33" i="31"/>
  <c r="I34" i="31"/>
  <c r="I35" i="31"/>
  <c r="I36" i="31"/>
  <c r="I37" i="31"/>
  <c r="I38" i="31"/>
  <c r="I40" i="31"/>
  <c r="I41" i="31"/>
  <c r="I42" i="31"/>
  <c r="I43" i="31"/>
  <c r="I44" i="31"/>
  <c r="I45" i="31"/>
  <c r="I46" i="31"/>
  <c r="I48" i="31"/>
  <c r="I49" i="31"/>
  <c r="I50" i="31"/>
  <c r="I51" i="31"/>
  <c r="I52" i="31"/>
  <c r="I53" i="31"/>
  <c r="I54" i="31"/>
  <c r="I56" i="31"/>
  <c r="I57" i="31"/>
  <c r="I58" i="31"/>
  <c r="I59" i="31"/>
  <c r="I60" i="31"/>
  <c r="I61" i="31"/>
  <c r="I62" i="31"/>
  <c r="I63" i="31"/>
  <c r="I64" i="31"/>
  <c r="I66" i="31"/>
  <c r="I67" i="31"/>
  <c r="I68" i="31"/>
  <c r="I69" i="31"/>
  <c r="I71" i="31"/>
  <c r="I72" i="31"/>
  <c r="I74" i="31"/>
  <c r="I75" i="31"/>
  <c r="I76" i="31"/>
  <c r="I78" i="31"/>
  <c r="I81" i="31"/>
  <c r="I82" i="31"/>
  <c r="I84" i="31"/>
  <c r="I85" i="31"/>
  <c r="I87" i="31"/>
  <c r="I89" i="31"/>
  <c r="G77" i="31"/>
  <c r="G90" i="31" s="1"/>
  <c r="F77" i="31"/>
  <c r="F90" i="31" s="1"/>
  <c r="D73" i="31" l="1"/>
  <c r="E73" i="31"/>
  <c r="I73" i="31" s="1"/>
  <c r="D70" i="31"/>
  <c r="E70" i="31"/>
  <c r="I70" i="31" s="1"/>
  <c r="D65" i="31"/>
  <c r="E65" i="31"/>
  <c r="I65" i="31" s="1"/>
  <c r="D55" i="31"/>
  <c r="E55" i="31"/>
  <c r="I55" i="31" s="1"/>
  <c r="D47" i="31"/>
  <c r="E47" i="31"/>
  <c r="I47" i="31" s="1"/>
  <c r="D39" i="31"/>
  <c r="E39" i="31"/>
  <c r="I39" i="31" s="1"/>
  <c r="D86" i="31"/>
  <c r="C86" i="31"/>
  <c r="D83" i="31"/>
  <c r="C83" i="31"/>
  <c r="D80" i="31"/>
  <c r="C80" i="31"/>
  <c r="C73" i="31"/>
  <c r="C70" i="31"/>
  <c r="C65" i="31"/>
  <c r="C47" i="31"/>
  <c r="C39" i="31"/>
  <c r="C55" i="31"/>
  <c r="C29" i="31"/>
  <c r="D29" i="31"/>
  <c r="C19" i="31"/>
  <c r="D19" i="31"/>
  <c r="C13" i="31"/>
  <c r="D13" i="31"/>
  <c r="D79" i="31" l="1"/>
  <c r="D88" i="31" s="1"/>
  <c r="C79" i="31"/>
  <c r="C88" i="31" s="1"/>
  <c r="C12" i="31"/>
  <c r="C77" i="31" s="1"/>
  <c r="D12" i="31"/>
  <c r="D77" i="31" s="1"/>
  <c r="D90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B16" i="31" l="1"/>
  <c r="B56" i="31"/>
  <c r="B20" i="31"/>
  <c r="B30" i="31"/>
  <c r="B14" i="31"/>
  <c r="C90" i="31"/>
  <c r="J86" i="31"/>
  <c r="E86" i="31"/>
  <c r="I86" i="31" s="1"/>
  <c r="J83" i="31"/>
  <c r="E83" i="31"/>
  <c r="I83" i="31" s="1"/>
  <c r="J80" i="31"/>
  <c r="E80" i="31"/>
  <c r="I80" i="31" s="1"/>
  <c r="J73" i="31"/>
  <c r="J70" i="31"/>
  <c r="J65" i="31"/>
  <c r="J55" i="31"/>
  <c r="J47" i="31"/>
  <c r="J39" i="31"/>
  <c r="J29" i="31"/>
  <c r="E29" i="31"/>
  <c r="I29" i="31" s="1"/>
  <c r="J19" i="31"/>
  <c r="E19" i="31"/>
  <c r="I19" i="31" s="1"/>
  <c r="J13" i="31"/>
  <c r="E13" i="31"/>
  <c r="I13" i="31" s="1"/>
  <c r="V12" i="31"/>
  <c r="O12" i="31"/>
  <c r="P12" i="31" s="1"/>
  <c r="Q12" i="31" s="1"/>
  <c r="R12" i="31" s="1"/>
  <c r="S12" i="31" s="1"/>
  <c r="T12" i="31" s="1"/>
  <c r="B83" i="31" l="1"/>
  <c r="B80" i="31"/>
  <c r="B65" i="31"/>
  <c r="B70" i="31"/>
  <c r="B73" i="31"/>
  <c r="B47" i="31"/>
  <c r="B55" i="31"/>
  <c r="B29" i="31"/>
  <c r="B86" i="31"/>
  <c r="J12" i="31"/>
  <c r="J77" i="31" s="1"/>
  <c r="J79" i="31"/>
  <c r="J88" i="31" s="1"/>
  <c r="E79" i="31"/>
  <c r="I79" i="31" s="1"/>
  <c r="E12" i="31"/>
  <c r="I12" i="31" s="1"/>
  <c r="U11" i="31"/>
  <c r="V11" i="31" s="1"/>
  <c r="E77" i="31" l="1"/>
  <c r="B79" i="31"/>
  <c r="B13" i="31"/>
  <c r="E88" i="31"/>
  <c r="I88" i="31" s="1"/>
  <c r="J90" i="31"/>
  <c r="I77" i="31" l="1"/>
  <c r="I90" i="31" s="1"/>
  <c r="E90" i="31"/>
  <c r="B88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<sst xmlns="http://schemas.openxmlformats.org/spreadsheetml/2006/main" count="100" uniqueCount="99">
  <si>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</si>
  <si>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</si>
  <si>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</si>
  <si>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</si>
  <si>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</si>
  <si>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</si>
  <si>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</si>
  <si>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</si>
  <si>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</si>
  <si>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</si>
  <si>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</si>
  <si>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</si>
  <si>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</si>
  <si>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</si>
  <si>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</si>
  <si>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</si>
  <si>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</si>
  <si>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</si>
  <si>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</si>
  <si>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</si>
  <si>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</si>
  <si>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</si>
  <si>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</si>
  <si>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</si>
  <si>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</si>
  <si>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</si>
  <si>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</si>
  <si>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</si>
  <si>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</si>
  <si>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</si>
  <si>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</si>
  <si>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</si>
  <si>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</si>
  <si>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</si>
  <si>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</si>
  <si>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</si>
  <si>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</si>
  <si>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</si>
  <si>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</si>
  <si>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</si>
  <si>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</si>
  <si>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</si>
  <si>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</si>
  <si>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</si>
  <si>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</si>
  <si>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</si>
  <si>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</si>
  <si>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</si>
  <si>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</si>
  <si>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</si>
  <si>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</si>
  <si>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</si>
  <si>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</si>
  <si>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</si>
  <si>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</si>
  <si>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</si>
  <si>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</si>
  <si>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</si>
  <si>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</si>
  <si>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</si>
  <si>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</si>
  <si>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</si>
  <si>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</si>
  <si>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</si>
  <si>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</si>
  <si>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</si>
  <si>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</si>
  <si>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</si>
  <si>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</si>
  <si>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</si>
  <si>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</si>
  <si>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</si>
  <si>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</si>
  <si>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</si>
  <si>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</si>
  <si>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</si>
  <si>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</si>
  <si>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</si>
  <si>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</si>
  <si>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</si>
  <si>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</si>
  <si>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</si>
  <si>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</si>
  <si>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</si>
  <si>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</si>
  <si>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</si>
  <si>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</si>
  <si>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</si>
  <si>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</si>
  <si>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</si>
  <si>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</si>
  <si>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</si>
  <si>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</si>
  <si>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</si>
  <si>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</si>
  <si>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2023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</si>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</sst>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43" fontId="10" fillId="3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96</xdr:row>
      <xdr:rowOff>171449</xdr:rowOff>
    </xdr:from>
    <xdr:to>
      <xdr:col>8</xdr:col>
      <xdr:colOff>1027312</xdr:colOff>
      <xdr:row>114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D59E48-31A0-D803-768A-167BF3E248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8854" b="5198"/>
        <a:stretch/>
      </xdr:blipFill>
      <xdr:spPr>
        <a:xfrm>
          <a:off x="9524" y="28565474"/>
          <a:ext cx="9618863" cy="3257551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0</xdr:row>
      <xdr:rowOff>76200</xdr:rowOff>
    </xdr:from>
    <xdr:to>
      <xdr:col>4</xdr:col>
      <xdr:colOff>618573</xdr:colOff>
      <xdr:row>6</xdr:row>
      <xdr:rowOff>40800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76200"/>
          <a:ext cx="1447248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V115"/>
  <sheetViews>
    <sheetView showGridLines="0" tabSelected="1" view="pageBreakPreview" zoomScaleNormal="100" zoomScaleSheetLayoutView="100" workbookViewId="0">
      <selection activeCell="A7" sqref="A7:I7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1" customWidth="1"/>
    <col min="5" max="8" width="13.85546875" customWidth="1"/>
    <col min="9" max="9" width="15.7109375" customWidth="1"/>
    <col min="10" max="10" width="8.7109375" hidden="1" customWidth="1"/>
    <col min="11" max="11" width="96.7109375" bestFit="1" customWidth="1"/>
    <col min="13" max="20" width="6" bestFit="1" customWidth="1"/>
    <col min="21" max="22" width="7" bestFit="1" customWidth="1"/>
  </cols>
  <sheetData>
    <row r="1" spans="1:22" s="7" customFormat="1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22" s="7" customFormat="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21"/>
      <c r="K2" s="22" t="s">
        <v>0</v>
      </c>
    </row>
    <row r="3" spans="1:22" s="7" customFormat="1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21"/>
      <c r="K3" s="15" t="s">
        <v>1</v>
      </c>
    </row>
    <row r="4" spans="1:22" s="7" customFormat="1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21"/>
      <c r="K4" s="15" t="s">
        <v>2</v>
      </c>
    </row>
    <row r="5" spans="1:22" s="7" customFormat="1" ht="18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21"/>
      <c r="K5" s="15" t="s">
        <v>4</v>
      </c>
    </row>
    <row r="6" spans="1:22" s="31" customFormat="1" ht="8.25" x14ac:dyDescent="0.25">
      <c r="A6" s="29"/>
      <c r="B6" s="29"/>
      <c r="C6" s="29"/>
      <c r="D6" s="34"/>
      <c r="E6" s="29"/>
      <c r="F6" s="29"/>
      <c r="G6" s="29"/>
      <c r="H6" s="29"/>
      <c r="I6" s="29"/>
      <c r="J6" s="29"/>
      <c r="K6" s="30"/>
    </row>
    <row r="7" spans="1:22" s="7" customFormat="1" ht="18.75" customHeight="1" x14ac:dyDescent="0.25">
      <c r="A7" s="48" t="s">
        <v>95</v>
      </c>
      <c r="B7" s="48"/>
      <c r="C7" s="48"/>
      <c r="D7" s="48"/>
      <c r="E7" s="48"/>
      <c r="F7" s="48"/>
      <c r="G7" s="48"/>
      <c r="H7" s="48"/>
      <c r="I7" s="48"/>
      <c r="J7" s="21"/>
      <c r="K7" s="15"/>
    </row>
    <row r="8" spans="1:22" s="7" customFormat="1" ht="15.75" customHeight="1" x14ac:dyDescent="0.2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</row>
    <row r="9" spans="1:22" s="7" customFormat="1" ht="15" customHeight="1" x14ac:dyDescent="0.25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</row>
    <row r="10" spans="1:22" s="7" customFormat="1" ht="15" customHeight="1" x14ac:dyDescent="0.25">
      <c r="A10" s="50"/>
      <c r="B10" s="50"/>
      <c r="C10" s="50"/>
      <c r="D10" s="50"/>
      <c r="E10" s="50"/>
      <c r="F10" s="50"/>
      <c r="G10" s="50"/>
      <c r="H10" s="50"/>
      <c r="I10" s="50"/>
    </row>
    <row r="11" spans="1:22" s="7" customFormat="1" ht="31.5" x14ac:dyDescent="0.25">
      <c r="A11" s="19" t="s">
        <v>7</v>
      </c>
      <c r="B11" s="20" t="s">
        <v>8</v>
      </c>
      <c r="C11" s="33" t="s">
        <v>93</v>
      </c>
      <c r="D11" s="33" t="s">
        <v>94</v>
      </c>
      <c r="E11" s="45" t="s">
        <v>9</v>
      </c>
      <c r="F11" s="45" t="s">
        <v>96</v>
      </c>
      <c r="G11" s="45" t="s">
        <v>97</v>
      </c>
      <c r="H11" s="45" t="s">
        <v>98</v>
      </c>
      <c r="I11" s="46" t="s">
        <v>8</v>
      </c>
      <c r="J11" s="20" t="s">
        <v>10</v>
      </c>
      <c r="U11" s="16">
        <f>SUM(M12:U12)</f>
        <v>11.029108875781253</v>
      </c>
      <c r="V11" s="16">
        <f>+U11+V12</f>
        <v>13.989108875781252</v>
      </c>
    </row>
    <row r="12" spans="1:22" s="17" customFormat="1" x14ac:dyDescent="0.25">
      <c r="A12" s="1" t="s">
        <v>11</v>
      </c>
      <c r="B12" s="8">
        <f t="shared" ref="B12:B43" si="0">SUM(E12:J12)</f>
        <v>61795594.82</v>
      </c>
      <c r="C12" s="23">
        <f>C13+C19+C29+C55</f>
        <v>118280481</v>
      </c>
      <c r="D12" s="23">
        <f>D13+D19+D29+D55</f>
        <v>0</v>
      </c>
      <c r="E12" s="23">
        <f t="shared" ref="E12:J12" si="1">E13+E19+E29+E39+E47+E55+E65+E70+E73</f>
        <v>7698177.0500000007</v>
      </c>
      <c r="F12" s="23">
        <v>6095010.1100000003</v>
      </c>
      <c r="G12" s="23">
        <v>9133546.8599999994</v>
      </c>
      <c r="H12" s="23">
        <v>7971063.3899999997</v>
      </c>
      <c r="I12" s="28">
        <f>SUM(E12:E12)+F12+G12+H12</f>
        <v>30897797.41</v>
      </c>
      <c r="J12" s="8">
        <f t="shared" si="1"/>
        <v>0</v>
      </c>
      <c r="M12" s="6">
        <v>1</v>
      </c>
      <c r="N12" s="6">
        <v>1.05</v>
      </c>
      <c r="O12" s="6">
        <f>+N12*1.05</f>
        <v>1.1025</v>
      </c>
      <c r="P12" s="6">
        <f t="shared" ref="P12:T12" si="2">+O12*1.05</f>
        <v>1.1576250000000001</v>
      </c>
      <c r="Q12" s="6">
        <f t="shared" si="2"/>
        <v>1.2155062500000002</v>
      </c>
      <c r="R12" s="6">
        <f t="shared" si="2"/>
        <v>1.2762815625000004</v>
      </c>
      <c r="S12" s="6">
        <f t="shared" si="2"/>
        <v>1.3400956406250004</v>
      </c>
      <c r="T12" s="6">
        <f t="shared" si="2"/>
        <v>1.4071004226562505</v>
      </c>
      <c r="U12" s="6">
        <v>1.48</v>
      </c>
      <c r="V12" s="6">
        <f>+U12*2</f>
        <v>2.96</v>
      </c>
    </row>
    <row r="13" spans="1:22" s="17" customFormat="1" ht="30" customHeight="1" x14ac:dyDescent="0.25">
      <c r="A13" s="2" t="s">
        <v>12</v>
      </c>
      <c r="B13" s="9">
        <f t="shared" si="0"/>
        <v>42803286.700000003</v>
      </c>
      <c r="C13" s="24">
        <f t="shared" ref="C13:J13" si="3">SUM(C14:C18)</f>
        <v>82250098</v>
      </c>
      <c r="D13" s="24">
        <f t="shared" si="3"/>
        <v>0</v>
      </c>
      <c r="E13" s="24">
        <f t="shared" si="3"/>
        <v>5354571.9000000004</v>
      </c>
      <c r="F13" s="24">
        <v>5193330.33</v>
      </c>
      <c r="G13" s="24">
        <v>5578801.0700000003</v>
      </c>
      <c r="H13" s="24">
        <v>5274940.05</v>
      </c>
      <c r="I13" s="24">
        <f t="shared" ref="I13:I76" si="4">SUM(E13:E13)+F13+G13+H13</f>
        <v>21401643.350000001</v>
      </c>
      <c r="J13" s="9">
        <f t="shared" si="3"/>
        <v>0</v>
      </c>
      <c r="M13" s="18"/>
    </row>
    <row r="14" spans="1:22" s="7" customFormat="1" x14ac:dyDescent="0.25">
      <c r="A14" s="3" t="s">
        <v>13</v>
      </c>
      <c r="B14" s="11">
        <f t="shared" si="0"/>
        <v>36924228.240000002</v>
      </c>
      <c r="C14" s="25">
        <v>63701625</v>
      </c>
      <c r="D14" s="25">
        <v>0</v>
      </c>
      <c r="E14" s="26">
        <v>4610225</v>
      </c>
      <c r="F14" s="26">
        <v>4470225</v>
      </c>
      <c r="G14" s="26">
        <v>4847439.12</v>
      </c>
      <c r="H14" s="26">
        <v>4534225</v>
      </c>
      <c r="I14" s="24">
        <f t="shared" si="4"/>
        <v>18462114.120000001</v>
      </c>
      <c r="J14" s="11">
        <v>0</v>
      </c>
    </row>
    <row r="15" spans="1:22" s="7" customFormat="1" x14ac:dyDescent="0.25">
      <c r="A15" s="3" t="s">
        <v>14</v>
      </c>
      <c r="B15" s="11">
        <f t="shared" si="0"/>
        <v>520000</v>
      </c>
      <c r="C15" s="25">
        <v>9996306</v>
      </c>
      <c r="D15" s="25">
        <v>0</v>
      </c>
      <c r="E15" s="26">
        <v>65000</v>
      </c>
      <c r="F15" s="26">
        <v>65000</v>
      </c>
      <c r="G15" s="26">
        <v>65000</v>
      </c>
      <c r="H15" s="26">
        <v>65000</v>
      </c>
      <c r="I15" s="24">
        <f t="shared" si="4"/>
        <v>260000</v>
      </c>
      <c r="J15" s="11">
        <v>0</v>
      </c>
    </row>
    <row r="16" spans="1:22" s="7" customFormat="1" ht="30" x14ac:dyDescent="0.25">
      <c r="A16" s="3" t="s">
        <v>15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4">
        <f t="shared" si="4"/>
        <v>0</v>
      </c>
      <c r="J16" s="11">
        <v>0</v>
      </c>
    </row>
    <row r="17" spans="1:10" s="7" customFormat="1" x14ac:dyDescent="0.25">
      <c r="A17" s="3" t="s">
        <v>16</v>
      </c>
      <c r="B17" s="11">
        <f t="shared" si="0"/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4">
        <f t="shared" si="4"/>
        <v>0</v>
      </c>
      <c r="J17" s="11">
        <v>0</v>
      </c>
    </row>
    <row r="18" spans="1:10" s="7" customFormat="1" ht="30" x14ac:dyDescent="0.25">
      <c r="A18" s="3" t="s">
        <v>17</v>
      </c>
      <c r="B18" s="11">
        <f t="shared" si="0"/>
        <v>5359058.46</v>
      </c>
      <c r="C18" s="25">
        <v>8552167</v>
      </c>
      <c r="D18" s="25">
        <v>0</v>
      </c>
      <c r="E18" s="26">
        <v>679346.9</v>
      </c>
      <c r="F18" s="26">
        <v>658105.32999999996</v>
      </c>
      <c r="G18" s="26">
        <v>666361.94999999995</v>
      </c>
      <c r="H18" s="26">
        <v>675715.05</v>
      </c>
      <c r="I18" s="24">
        <f t="shared" si="4"/>
        <v>2679529.23</v>
      </c>
      <c r="J18" s="11">
        <v>0</v>
      </c>
    </row>
    <row r="19" spans="1:10" s="17" customFormat="1" x14ac:dyDescent="0.25">
      <c r="A19" s="2" t="s">
        <v>18</v>
      </c>
      <c r="B19" s="9">
        <f t="shared" si="0"/>
        <v>17380323.68</v>
      </c>
      <c r="C19" s="24">
        <f t="shared" ref="C19:J19" si="5">SUM(C20:C28)</f>
        <v>30823085</v>
      </c>
      <c r="D19" s="24">
        <f t="shared" si="5"/>
        <v>0</v>
      </c>
      <c r="E19" s="24">
        <f t="shared" si="5"/>
        <v>2343605.15</v>
      </c>
      <c r="F19" s="24">
        <v>786903.56</v>
      </c>
      <c r="G19" s="24">
        <v>3390902.79</v>
      </c>
      <c r="H19" s="24">
        <v>2168750.34</v>
      </c>
      <c r="I19" s="24">
        <f t="shared" si="4"/>
        <v>8690161.8399999999</v>
      </c>
      <c r="J19" s="9">
        <f t="shared" si="5"/>
        <v>0</v>
      </c>
    </row>
    <row r="20" spans="1:10" s="7" customFormat="1" x14ac:dyDescent="0.25">
      <c r="A20" s="3" t="s">
        <v>19</v>
      </c>
      <c r="B20" s="11">
        <f t="shared" si="0"/>
        <v>2262501.94</v>
      </c>
      <c r="C20" s="25">
        <v>3666000</v>
      </c>
      <c r="D20" s="25">
        <v>0</v>
      </c>
      <c r="E20" s="26">
        <v>292522.06</v>
      </c>
      <c r="F20" s="26">
        <v>179140.57</v>
      </c>
      <c r="G20" s="26">
        <v>376640.6</v>
      </c>
      <c r="H20" s="26">
        <v>282947.74</v>
      </c>
      <c r="I20" s="24">
        <f t="shared" si="4"/>
        <v>1131250.97</v>
      </c>
      <c r="J20" s="11">
        <v>0</v>
      </c>
    </row>
    <row r="21" spans="1:10" s="7" customFormat="1" ht="30" x14ac:dyDescent="0.25">
      <c r="A21" s="3" t="s">
        <v>20</v>
      </c>
      <c r="B21" s="11">
        <f t="shared" si="0"/>
        <v>0</v>
      </c>
      <c r="C21" s="25">
        <v>0</v>
      </c>
      <c r="D21" s="25">
        <v>0</v>
      </c>
      <c r="E21" s="26">
        <v>0</v>
      </c>
      <c r="F21" s="26">
        <v>0</v>
      </c>
      <c r="G21" s="26">
        <v>0</v>
      </c>
      <c r="H21" s="26">
        <v>0</v>
      </c>
      <c r="I21" s="24">
        <f t="shared" si="4"/>
        <v>0</v>
      </c>
      <c r="J21" s="11">
        <v>0</v>
      </c>
    </row>
    <row r="22" spans="1:10" s="7" customFormat="1" x14ac:dyDescent="0.25">
      <c r="A22" s="3" t="s">
        <v>21</v>
      </c>
      <c r="B22" s="11">
        <f t="shared" si="0"/>
        <v>0</v>
      </c>
      <c r="C22" s="25">
        <v>360000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4">
        <f t="shared" si="4"/>
        <v>0</v>
      </c>
      <c r="J22" s="11">
        <v>0</v>
      </c>
    </row>
    <row r="23" spans="1:10" s="7" customFormat="1" ht="18" customHeight="1" x14ac:dyDescent="0.25">
      <c r="A23" s="3" t="s">
        <v>22</v>
      </c>
      <c r="B23" s="11">
        <f t="shared" si="0"/>
        <v>0</v>
      </c>
      <c r="C23" s="25">
        <v>20000</v>
      </c>
      <c r="D23" s="25">
        <v>0</v>
      </c>
      <c r="E23" s="26">
        <v>0</v>
      </c>
      <c r="F23" s="26">
        <v>0</v>
      </c>
      <c r="G23" s="26">
        <v>0</v>
      </c>
      <c r="H23" s="26">
        <v>0</v>
      </c>
      <c r="I23" s="24">
        <f t="shared" si="4"/>
        <v>0</v>
      </c>
      <c r="J23" s="11">
        <v>0</v>
      </c>
    </row>
    <row r="24" spans="1:10" s="7" customFormat="1" x14ac:dyDescent="0.25">
      <c r="A24" s="3" t="s">
        <v>23</v>
      </c>
      <c r="B24" s="11">
        <f t="shared" si="0"/>
        <v>8244131.9199999999</v>
      </c>
      <c r="C24" s="25">
        <v>12960000</v>
      </c>
      <c r="D24" s="25">
        <v>0</v>
      </c>
      <c r="E24" s="26">
        <v>1040167.07</v>
      </c>
      <c r="F24" s="26">
        <v>0</v>
      </c>
      <c r="G24" s="26">
        <v>2071443.6</v>
      </c>
      <c r="H24" s="26">
        <v>1010455.29</v>
      </c>
      <c r="I24" s="24">
        <f t="shared" si="4"/>
        <v>4122065.96</v>
      </c>
      <c r="J24" s="11">
        <v>0</v>
      </c>
    </row>
    <row r="25" spans="1:10" s="7" customFormat="1" x14ac:dyDescent="0.25">
      <c r="A25" s="3" t="s">
        <v>24</v>
      </c>
      <c r="B25" s="11">
        <f t="shared" si="0"/>
        <v>2676790</v>
      </c>
      <c r="C25" s="25">
        <v>4820500</v>
      </c>
      <c r="D25" s="25">
        <v>0</v>
      </c>
      <c r="E25" s="26">
        <v>348487.62</v>
      </c>
      <c r="F25" s="26">
        <v>331964.79999999999</v>
      </c>
      <c r="G25" s="26">
        <v>324325.88</v>
      </c>
      <c r="H25" s="26">
        <v>333616.7</v>
      </c>
      <c r="I25" s="24">
        <f t="shared" si="4"/>
        <v>1338395</v>
      </c>
      <c r="J25" s="11">
        <v>0</v>
      </c>
    </row>
    <row r="26" spans="1:10" s="7" customFormat="1" ht="45" x14ac:dyDescent="0.25">
      <c r="A26" s="3" t="s">
        <v>25</v>
      </c>
      <c r="B26" s="11">
        <f t="shared" si="0"/>
        <v>531190.42000000004</v>
      </c>
      <c r="C26" s="25">
        <v>790600</v>
      </c>
      <c r="D26" s="25">
        <v>0</v>
      </c>
      <c r="E26" s="26">
        <v>0</v>
      </c>
      <c r="F26" s="26">
        <v>4870.1899999999996</v>
      </c>
      <c r="G26" s="26">
        <v>190469.31</v>
      </c>
      <c r="H26" s="26">
        <v>70255.710000000006</v>
      </c>
      <c r="I26" s="24">
        <f t="shared" si="4"/>
        <v>265595.21000000002</v>
      </c>
      <c r="J26" s="11">
        <v>0</v>
      </c>
    </row>
    <row r="27" spans="1:10" s="7" customFormat="1" ht="30" x14ac:dyDescent="0.25">
      <c r="A27" s="3" t="s">
        <v>26</v>
      </c>
      <c r="B27" s="11">
        <f t="shared" si="0"/>
        <v>1729408</v>
      </c>
      <c r="C27" s="25">
        <v>3105985</v>
      </c>
      <c r="D27" s="25">
        <v>0</v>
      </c>
      <c r="E27" s="26">
        <v>500556</v>
      </c>
      <c r="F27" s="26">
        <v>270928</v>
      </c>
      <c r="G27" s="26">
        <v>82600</v>
      </c>
      <c r="H27" s="26">
        <v>10620</v>
      </c>
      <c r="I27" s="24">
        <f t="shared" si="4"/>
        <v>864704</v>
      </c>
      <c r="J27" s="11">
        <v>0</v>
      </c>
    </row>
    <row r="28" spans="1:10" s="7" customFormat="1" ht="30" x14ac:dyDescent="0.25">
      <c r="A28" s="3" t="s">
        <v>27</v>
      </c>
      <c r="B28" s="11">
        <f t="shared" si="0"/>
        <v>1936301.4000000001</v>
      </c>
      <c r="C28" s="25">
        <v>5100000</v>
      </c>
      <c r="D28" s="25">
        <v>0</v>
      </c>
      <c r="E28" s="26">
        <v>161872.4</v>
      </c>
      <c r="F28" s="26">
        <v>0</v>
      </c>
      <c r="G28" s="26">
        <v>345423.4</v>
      </c>
      <c r="H28" s="26">
        <v>460854.9</v>
      </c>
      <c r="I28" s="24">
        <f t="shared" si="4"/>
        <v>968150.70000000007</v>
      </c>
      <c r="J28" s="11">
        <v>0</v>
      </c>
    </row>
    <row r="29" spans="1:10" s="17" customFormat="1" x14ac:dyDescent="0.25">
      <c r="A29" s="2" t="s">
        <v>28</v>
      </c>
      <c r="B29" s="9">
        <f t="shared" si="0"/>
        <v>1611984.44</v>
      </c>
      <c r="C29" s="24">
        <f t="shared" ref="C29:J29" si="6">SUM(C30:C38)</f>
        <v>5057298</v>
      </c>
      <c r="D29" s="24">
        <f t="shared" si="6"/>
        <v>0</v>
      </c>
      <c r="E29" s="24">
        <f t="shared" si="6"/>
        <v>0</v>
      </c>
      <c r="F29" s="24">
        <v>114776.22</v>
      </c>
      <c r="G29" s="24">
        <v>163843</v>
      </c>
      <c r="H29" s="24">
        <v>527373</v>
      </c>
      <c r="I29" s="24">
        <f t="shared" si="4"/>
        <v>805992.22</v>
      </c>
      <c r="J29" s="9">
        <f t="shared" si="6"/>
        <v>0</v>
      </c>
    </row>
    <row r="30" spans="1:10" s="7" customFormat="1" ht="30" x14ac:dyDescent="0.25">
      <c r="A30" s="3" t="s">
        <v>29</v>
      </c>
      <c r="B30" s="11">
        <f t="shared" si="0"/>
        <v>86297.16</v>
      </c>
      <c r="C30" s="25">
        <v>180000</v>
      </c>
      <c r="D30" s="25">
        <v>0</v>
      </c>
      <c r="E30" s="26">
        <v>0</v>
      </c>
      <c r="F30" s="26">
        <v>43148.58</v>
      </c>
      <c r="G30" s="26">
        <v>0</v>
      </c>
      <c r="H30" s="26">
        <v>0</v>
      </c>
      <c r="I30" s="24">
        <f t="shared" si="4"/>
        <v>43148.58</v>
      </c>
      <c r="J30" s="11">
        <v>0</v>
      </c>
    </row>
    <row r="31" spans="1:10" s="7" customFormat="1" x14ac:dyDescent="0.25">
      <c r="A31" s="3" t="s">
        <v>30</v>
      </c>
      <c r="B31" s="11">
        <f t="shared" si="0"/>
        <v>0</v>
      </c>
      <c r="C31" s="25">
        <v>120000</v>
      </c>
      <c r="D31" s="25">
        <v>0</v>
      </c>
      <c r="E31" s="26">
        <v>0</v>
      </c>
      <c r="F31" s="26">
        <v>0</v>
      </c>
      <c r="G31" s="26">
        <v>0</v>
      </c>
      <c r="H31" s="26">
        <v>0</v>
      </c>
      <c r="I31" s="24">
        <f t="shared" si="4"/>
        <v>0</v>
      </c>
      <c r="J31" s="11">
        <v>0</v>
      </c>
    </row>
    <row r="32" spans="1:10" s="7" customFormat="1" ht="30" x14ac:dyDescent="0.25">
      <c r="A32" s="3" t="s">
        <v>31</v>
      </c>
      <c r="B32" s="11">
        <f t="shared" si="0"/>
        <v>86203.72</v>
      </c>
      <c r="C32" s="25">
        <v>161340</v>
      </c>
      <c r="D32" s="25">
        <v>0</v>
      </c>
      <c r="E32" s="26">
        <v>0</v>
      </c>
      <c r="F32" s="26">
        <v>43101.86</v>
      </c>
      <c r="G32" s="26">
        <v>0</v>
      </c>
      <c r="H32" s="26">
        <v>0</v>
      </c>
      <c r="I32" s="24">
        <f t="shared" si="4"/>
        <v>43101.86</v>
      </c>
      <c r="J32" s="11">
        <v>0</v>
      </c>
    </row>
    <row r="33" spans="1:10" s="7" customFormat="1" x14ac:dyDescent="0.25">
      <c r="A33" s="3" t="s">
        <v>32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4">
        <f t="shared" si="4"/>
        <v>0</v>
      </c>
      <c r="J33" s="11">
        <v>0</v>
      </c>
    </row>
    <row r="34" spans="1:10" s="7" customFormat="1" ht="30" x14ac:dyDescent="0.25">
      <c r="A34" s="3" t="s">
        <v>33</v>
      </c>
      <c r="B34" s="11">
        <f t="shared" si="0"/>
        <v>0</v>
      </c>
      <c r="C34" s="26">
        <v>0</v>
      </c>
      <c r="D34" s="25">
        <v>0</v>
      </c>
      <c r="E34" s="26">
        <v>0</v>
      </c>
      <c r="F34" s="26">
        <v>0</v>
      </c>
      <c r="G34" s="26">
        <v>0</v>
      </c>
      <c r="H34" s="26">
        <v>0</v>
      </c>
      <c r="I34" s="24">
        <f t="shared" si="4"/>
        <v>0</v>
      </c>
      <c r="J34" s="11">
        <v>0</v>
      </c>
    </row>
    <row r="35" spans="1:10" s="7" customFormat="1" ht="30" x14ac:dyDescent="0.25">
      <c r="A35" s="3" t="s">
        <v>34</v>
      </c>
      <c r="B35" s="11">
        <f t="shared" si="0"/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4">
        <f t="shared" si="4"/>
        <v>0</v>
      </c>
      <c r="J35" s="11">
        <v>0</v>
      </c>
    </row>
    <row r="36" spans="1:10" s="7" customFormat="1" ht="30" x14ac:dyDescent="0.25">
      <c r="A36" s="3" t="s">
        <v>35</v>
      </c>
      <c r="B36" s="11">
        <f t="shared" si="0"/>
        <v>648000</v>
      </c>
      <c r="C36" s="25">
        <v>3290000</v>
      </c>
      <c r="D36" s="25">
        <v>0</v>
      </c>
      <c r="E36" s="26">
        <v>0</v>
      </c>
      <c r="F36" s="26">
        <v>0</v>
      </c>
      <c r="G36" s="26">
        <v>0</v>
      </c>
      <c r="H36" s="26">
        <v>324000</v>
      </c>
      <c r="I36" s="24">
        <f t="shared" si="4"/>
        <v>324000</v>
      </c>
      <c r="J36" s="11">
        <v>0</v>
      </c>
    </row>
    <row r="37" spans="1:10" s="7" customFormat="1" ht="45" x14ac:dyDescent="0.25">
      <c r="A37" s="3" t="s">
        <v>36</v>
      </c>
      <c r="B37" s="11">
        <f t="shared" si="0"/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4">
        <f t="shared" si="4"/>
        <v>0</v>
      </c>
      <c r="J37" s="11">
        <v>0</v>
      </c>
    </row>
    <row r="38" spans="1:10" s="7" customFormat="1" x14ac:dyDescent="0.25">
      <c r="A38" s="3" t="s">
        <v>37</v>
      </c>
      <c r="B38" s="11">
        <f t="shared" si="0"/>
        <v>791483.56</v>
      </c>
      <c r="C38" s="25">
        <v>1305958</v>
      </c>
      <c r="D38" s="25">
        <v>0</v>
      </c>
      <c r="E38" s="26">
        <v>0</v>
      </c>
      <c r="F38" s="26">
        <v>28525.78</v>
      </c>
      <c r="G38" s="26">
        <v>163843</v>
      </c>
      <c r="H38" s="26">
        <v>203373</v>
      </c>
      <c r="I38" s="24">
        <f t="shared" si="4"/>
        <v>395741.78</v>
      </c>
      <c r="J38" s="11">
        <v>0</v>
      </c>
    </row>
    <row r="39" spans="1:10" s="17" customFormat="1" x14ac:dyDescent="0.25">
      <c r="A39" s="2" t="s">
        <v>38</v>
      </c>
      <c r="B39" s="9">
        <f t="shared" si="0"/>
        <v>0</v>
      </c>
      <c r="C39" s="24">
        <f t="shared" ref="C39:E39" si="7">SUM(C40:C46)</f>
        <v>0</v>
      </c>
      <c r="D39" s="24">
        <f t="shared" si="7"/>
        <v>0</v>
      </c>
      <c r="E39" s="24">
        <f t="shared" si="7"/>
        <v>0</v>
      </c>
      <c r="F39" s="24"/>
      <c r="G39" s="24"/>
      <c r="H39" s="24"/>
      <c r="I39" s="24">
        <f t="shared" si="4"/>
        <v>0</v>
      </c>
      <c r="J39" s="9">
        <f t="shared" ref="J39" si="8">SUM(J40:J46)</f>
        <v>0</v>
      </c>
    </row>
    <row r="40" spans="1:10" s="7" customFormat="1" ht="30" x14ac:dyDescent="0.25">
      <c r="A40" s="3" t="s">
        <v>39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4">
        <f t="shared" si="4"/>
        <v>0</v>
      </c>
      <c r="J40" s="11">
        <v>0</v>
      </c>
    </row>
    <row r="41" spans="1:10" s="7" customFormat="1" ht="30" x14ac:dyDescent="0.25">
      <c r="A41" s="3" t="s">
        <v>40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4">
        <f t="shared" si="4"/>
        <v>0</v>
      </c>
      <c r="J41" s="11">
        <v>0</v>
      </c>
    </row>
    <row r="42" spans="1:10" s="7" customFormat="1" ht="30" x14ac:dyDescent="0.25">
      <c r="A42" s="3" t="s">
        <v>41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4">
        <f t="shared" si="4"/>
        <v>0</v>
      </c>
      <c r="J42" s="11">
        <v>0</v>
      </c>
    </row>
    <row r="43" spans="1:10" s="7" customFormat="1" ht="30" x14ac:dyDescent="0.25">
      <c r="A43" s="3" t="s">
        <v>42</v>
      </c>
      <c r="B43" s="11">
        <f t="shared" si="0"/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4">
        <f t="shared" si="4"/>
        <v>0</v>
      </c>
      <c r="J43" s="11">
        <v>0</v>
      </c>
    </row>
    <row r="44" spans="1:10" s="7" customFormat="1" ht="30" x14ac:dyDescent="0.25">
      <c r="A44" s="3" t="s">
        <v>43</v>
      </c>
      <c r="B44" s="11">
        <f t="shared" ref="B44:B77" si="9">SUM(E44:J44)</f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4">
        <f t="shared" si="4"/>
        <v>0</v>
      </c>
      <c r="J44" s="11">
        <v>0</v>
      </c>
    </row>
    <row r="45" spans="1:10" s="7" customFormat="1" ht="30" x14ac:dyDescent="0.25">
      <c r="A45" s="3" t="s">
        <v>44</v>
      </c>
      <c r="B45" s="11">
        <f t="shared" si="9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4">
        <f t="shared" si="4"/>
        <v>0</v>
      </c>
      <c r="J45" s="11">
        <v>0</v>
      </c>
    </row>
    <row r="46" spans="1:10" s="7" customFormat="1" ht="30" x14ac:dyDescent="0.25">
      <c r="A46" s="3" t="s">
        <v>45</v>
      </c>
      <c r="B46" s="11">
        <f t="shared" si="9"/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4">
        <f t="shared" si="4"/>
        <v>0</v>
      </c>
      <c r="J46" s="11">
        <v>0</v>
      </c>
    </row>
    <row r="47" spans="1:10" s="17" customFormat="1" x14ac:dyDescent="0.25">
      <c r="A47" s="2" t="s">
        <v>46</v>
      </c>
      <c r="B47" s="9">
        <f t="shared" si="9"/>
        <v>0</v>
      </c>
      <c r="C47" s="24">
        <f t="shared" ref="C47:E47" si="10">SUM(C48:C54)</f>
        <v>0</v>
      </c>
      <c r="D47" s="24">
        <f t="shared" si="10"/>
        <v>0</v>
      </c>
      <c r="E47" s="24">
        <f t="shared" si="10"/>
        <v>0</v>
      </c>
      <c r="F47" s="26">
        <v>0</v>
      </c>
      <c r="G47" s="26">
        <v>0</v>
      </c>
      <c r="H47" s="26">
        <v>0</v>
      </c>
      <c r="I47" s="24">
        <f t="shared" si="4"/>
        <v>0</v>
      </c>
      <c r="J47" s="9">
        <f t="shared" ref="J47" si="11">SUM(J48:J54)</f>
        <v>0</v>
      </c>
    </row>
    <row r="48" spans="1:10" s="7" customFormat="1" ht="30" x14ac:dyDescent="0.25">
      <c r="A48" s="3" t="s">
        <v>47</v>
      </c>
      <c r="B48" s="11">
        <f t="shared" si="9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4">
        <f t="shared" si="4"/>
        <v>0</v>
      </c>
      <c r="J48" s="11">
        <v>0</v>
      </c>
    </row>
    <row r="49" spans="1:10" s="7" customFormat="1" ht="30" x14ac:dyDescent="0.25">
      <c r="A49" s="3" t="s">
        <v>48</v>
      </c>
      <c r="B49" s="11">
        <f t="shared" si="9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4">
        <f t="shared" si="4"/>
        <v>0</v>
      </c>
      <c r="J49" s="11">
        <v>0</v>
      </c>
    </row>
    <row r="50" spans="1:10" s="7" customFormat="1" ht="30" x14ac:dyDescent="0.25">
      <c r="A50" s="3" t="s">
        <v>49</v>
      </c>
      <c r="B50" s="11">
        <f t="shared" si="9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4">
        <f t="shared" si="4"/>
        <v>0</v>
      </c>
      <c r="J50" s="11">
        <v>0</v>
      </c>
    </row>
    <row r="51" spans="1:10" s="7" customFormat="1" ht="30" x14ac:dyDescent="0.25">
      <c r="A51" s="3" t="s">
        <v>50</v>
      </c>
      <c r="B51" s="11">
        <f t="shared" si="9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4">
        <f t="shared" si="4"/>
        <v>0</v>
      </c>
      <c r="J51" s="11">
        <v>0</v>
      </c>
    </row>
    <row r="52" spans="1:10" s="7" customFormat="1" ht="30" x14ac:dyDescent="0.25">
      <c r="A52" s="3" t="s">
        <v>51</v>
      </c>
      <c r="B52" s="11">
        <f t="shared" si="9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4">
        <f t="shared" si="4"/>
        <v>0</v>
      </c>
      <c r="J52" s="11">
        <v>0</v>
      </c>
    </row>
    <row r="53" spans="1:10" s="7" customFormat="1" ht="30" x14ac:dyDescent="0.25">
      <c r="A53" s="3" t="s">
        <v>52</v>
      </c>
      <c r="B53" s="11">
        <f t="shared" si="9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4">
        <f t="shared" si="4"/>
        <v>0</v>
      </c>
      <c r="J53" s="11">
        <v>0</v>
      </c>
    </row>
    <row r="54" spans="1:10" s="7" customFormat="1" ht="30" x14ac:dyDescent="0.25">
      <c r="A54" s="3" t="s">
        <v>53</v>
      </c>
      <c r="B54" s="11">
        <f t="shared" si="9"/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4">
        <f t="shared" si="4"/>
        <v>0</v>
      </c>
      <c r="J54" s="11">
        <v>0</v>
      </c>
    </row>
    <row r="55" spans="1:10" s="17" customFormat="1" ht="30" x14ac:dyDescent="0.25">
      <c r="A55" s="2" t="s">
        <v>54</v>
      </c>
      <c r="B55" s="9">
        <f t="shared" si="9"/>
        <v>0</v>
      </c>
      <c r="C55" s="24">
        <f t="shared" ref="C55:J55" si="12">SUM(C56:C64)</f>
        <v>150000</v>
      </c>
      <c r="D55" s="24">
        <f t="shared" si="12"/>
        <v>0</v>
      </c>
      <c r="E55" s="24">
        <f t="shared" si="12"/>
        <v>0</v>
      </c>
      <c r="F55" s="26">
        <v>0</v>
      </c>
      <c r="G55" s="26">
        <v>0</v>
      </c>
      <c r="H55" s="26">
        <v>0</v>
      </c>
      <c r="I55" s="24">
        <f t="shared" si="4"/>
        <v>0</v>
      </c>
      <c r="J55" s="9">
        <f t="shared" si="12"/>
        <v>0</v>
      </c>
    </row>
    <row r="56" spans="1:10" s="7" customFormat="1" x14ac:dyDescent="0.25">
      <c r="A56" s="3" t="s">
        <v>55</v>
      </c>
      <c r="B56" s="11">
        <f t="shared" si="9"/>
        <v>0</v>
      </c>
      <c r="C56" s="25">
        <v>150000</v>
      </c>
      <c r="D56" s="25">
        <v>0</v>
      </c>
      <c r="E56" s="26">
        <v>0</v>
      </c>
      <c r="F56" s="26">
        <v>0</v>
      </c>
      <c r="G56" s="26">
        <v>0</v>
      </c>
      <c r="H56" s="26">
        <v>0</v>
      </c>
      <c r="I56" s="24">
        <f t="shared" si="4"/>
        <v>0</v>
      </c>
      <c r="J56" s="11">
        <v>0</v>
      </c>
    </row>
    <row r="57" spans="1:10" s="7" customFormat="1" ht="30" x14ac:dyDescent="0.25">
      <c r="A57" s="3" t="s">
        <v>56</v>
      </c>
      <c r="B57" s="11">
        <f t="shared" si="9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4">
        <f t="shared" si="4"/>
        <v>0</v>
      </c>
      <c r="J57" s="11">
        <v>0</v>
      </c>
    </row>
    <row r="58" spans="1:10" s="7" customFormat="1" ht="30" x14ac:dyDescent="0.25">
      <c r="A58" s="3" t="s">
        <v>57</v>
      </c>
      <c r="B58" s="11">
        <f t="shared" si="9"/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4">
        <f t="shared" si="4"/>
        <v>0</v>
      </c>
      <c r="J58" s="11">
        <v>0</v>
      </c>
    </row>
    <row r="59" spans="1:10" s="7" customFormat="1" ht="30" x14ac:dyDescent="0.25">
      <c r="A59" s="3" t="s">
        <v>58</v>
      </c>
      <c r="B59" s="11">
        <f t="shared" si="9"/>
        <v>0</v>
      </c>
      <c r="C59" s="26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4">
        <f t="shared" si="4"/>
        <v>0</v>
      </c>
      <c r="J59" s="11">
        <v>0</v>
      </c>
    </row>
    <row r="60" spans="1:10" s="7" customFormat="1" ht="30" x14ac:dyDescent="0.25">
      <c r="A60" s="3" t="s">
        <v>59</v>
      </c>
      <c r="B60" s="11">
        <f t="shared" si="9"/>
        <v>0</v>
      </c>
      <c r="C60" s="25">
        <v>0</v>
      </c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4">
        <f t="shared" si="4"/>
        <v>0</v>
      </c>
      <c r="J60" s="11">
        <v>0</v>
      </c>
    </row>
    <row r="61" spans="1:10" s="7" customFormat="1" x14ac:dyDescent="0.25">
      <c r="A61" s="3" t="s">
        <v>60</v>
      </c>
      <c r="B61" s="11">
        <f t="shared" si="9"/>
        <v>0</v>
      </c>
      <c r="C61" s="26"/>
      <c r="D61" s="25">
        <v>0</v>
      </c>
      <c r="E61" s="26">
        <v>0</v>
      </c>
      <c r="F61" s="26">
        <v>0</v>
      </c>
      <c r="G61" s="26">
        <v>0</v>
      </c>
      <c r="H61" s="26">
        <v>0</v>
      </c>
      <c r="I61" s="24">
        <f t="shared" si="4"/>
        <v>0</v>
      </c>
      <c r="J61" s="11">
        <v>0</v>
      </c>
    </row>
    <row r="62" spans="1:10" s="7" customFormat="1" x14ac:dyDescent="0.25">
      <c r="A62" s="3" t="s">
        <v>61</v>
      </c>
      <c r="B62" s="11">
        <f t="shared" si="9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4">
        <f t="shared" si="4"/>
        <v>0</v>
      </c>
      <c r="J62" s="11">
        <v>0</v>
      </c>
    </row>
    <row r="63" spans="1:10" s="7" customFormat="1" x14ac:dyDescent="0.25">
      <c r="A63" s="3" t="s">
        <v>62</v>
      </c>
      <c r="B63" s="11">
        <f t="shared" si="9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4">
        <f t="shared" si="4"/>
        <v>0</v>
      </c>
      <c r="J63" s="11">
        <v>0</v>
      </c>
    </row>
    <row r="64" spans="1:10" s="7" customFormat="1" ht="30" x14ac:dyDescent="0.25">
      <c r="A64" s="3" t="s">
        <v>63</v>
      </c>
      <c r="B64" s="11">
        <f t="shared" si="9"/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4">
        <f t="shared" si="4"/>
        <v>0</v>
      </c>
      <c r="J64" s="11">
        <v>0</v>
      </c>
    </row>
    <row r="65" spans="1:10" s="17" customFormat="1" x14ac:dyDescent="0.25">
      <c r="A65" s="2" t="s">
        <v>64</v>
      </c>
      <c r="B65" s="9">
        <f t="shared" si="9"/>
        <v>0</v>
      </c>
      <c r="C65" s="24">
        <f t="shared" ref="C65:E65" si="13">SUM(C66:C69)</f>
        <v>0</v>
      </c>
      <c r="D65" s="24">
        <f t="shared" si="13"/>
        <v>0</v>
      </c>
      <c r="E65" s="24">
        <f t="shared" si="13"/>
        <v>0</v>
      </c>
      <c r="F65" s="26">
        <v>0</v>
      </c>
      <c r="G65" s="26">
        <v>0</v>
      </c>
      <c r="H65" s="26">
        <v>0</v>
      </c>
      <c r="I65" s="24">
        <f t="shared" si="4"/>
        <v>0</v>
      </c>
      <c r="J65" s="9">
        <f t="shared" ref="J65" si="14">SUM(J66:J69)</f>
        <v>0</v>
      </c>
    </row>
    <row r="66" spans="1:10" s="7" customFormat="1" x14ac:dyDescent="0.25">
      <c r="A66" s="3" t="s">
        <v>65</v>
      </c>
      <c r="B66" s="11">
        <f t="shared" si="9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4">
        <f t="shared" si="4"/>
        <v>0</v>
      </c>
      <c r="J66" s="11">
        <v>0</v>
      </c>
    </row>
    <row r="67" spans="1:10" s="7" customFormat="1" x14ac:dyDescent="0.25">
      <c r="A67" s="3" t="s">
        <v>66</v>
      </c>
      <c r="B67" s="11">
        <f t="shared" si="9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4">
        <f t="shared" si="4"/>
        <v>0</v>
      </c>
      <c r="J67" s="11">
        <v>0</v>
      </c>
    </row>
    <row r="68" spans="1:10" s="7" customFormat="1" ht="30" x14ac:dyDescent="0.25">
      <c r="A68" s="3" t="s">
        <v>67</v>
      </c>
      <c r="B68" s="11">
        <f t="shared" si="9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4">
        <f t="shared" si="4"/>
        <v>0</v>
      </c>
      <c r="J68" s="11">
        <v>0</v>
      </c>
    </row>
    <row r="69" spans="1:10" s="7" customFormat="1" ht="45" x14ac:dyDescent="0.25">
      <c r="A69" s="3" t="s">
        <v>68</v>
      </c>
      <c r="B69" s="11">
        <f t="shared" si="9"/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4">
        <f t="shared" si="4"/>
        <v>0</v>
      </c>
      <c r="J69" s="11">
        <v>0</v>
      </c>
    </row>
    <row r="70" spans="1:10" s="17" customFormat="1" ht="30" x14ac:dyDescent="0.25">
      <c r="A70" s="2" t="s">
        <v>69</v>
      </c>
      <c r="B70" s="9">
        <f t="shared" si="9"/>
        <v>0</v>
      </c>
      <c r="C70" s="24">
        <f t="shared" ref="C70:E70" si="15">SUM(C71:C72)</f>
        <v>0</v>
      </c>
      <c r="D70" s="24">
        <f t="shared" si="15"/>
        <v>0</v>
      </c>
      <c r="E70" s="24">
        <f t="shared" si="15"/>
        <v>0</v>
      </c>
      <c r="F70" s="26">
        <v>0</v>
      </c>
      <c r="G70" s="26">
        <v>0</v>
      </c>
      <c r="H70" s="26">
        <v>0</v>
      </c>
      <c r="I70" s="24">
        <f t="shared" si="4"/>
        <v>0</v>
      </c>
      <c r="J70" s="9">
        <f t="shared" ref="J70" si="16">SUM(J71:J72)</f>
        <v>0</v>
      </c>
    </row>
    <row r="71" spans="1:10" s="7" customFormat="1" x14ac:dyDescent="0.25">
      <c r="A71" s="3" t="s">
        <v>70</v>
      </c>
      <c r="B71" s="11">
        <f t="shared" si="9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4">
        <f t="shared" si="4"/>
        <v>0</v>
      </c>
      <c r="J71" s="11">
        <v>0</v>
      </c>
    </row>
    <row r="72" spans="1:10" s="7" customFormat="1" ht="30" x14ac:dyDescent="0.25">
      <c r="A72" s="3" t="s">
        <v>71</v>
      </c>
      <c r="B72" s="11">
        <f t="shared" si="9"/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4">
        <f t="shared" si="4"/>
        <v>0</v>
      </c>
      <c r="J72" s="11">
        <v>0</v>
      </c>
    </row>
    <row r="73" spans="1:10" s="17" customFormat="1" x14ac:dyDescent="0.25">
      <c r="A73" s="2" t="s">
        <v>72</v>
      </c>
      <c r="B73" s="9">
        <f t="shared" si="9"/>
        <v>0</v>
      </c>
      <c r="C73" s="24">
        <f t="shared" ref="C73:E73" si="17">SUM(C74:C76)</f>
        <v>0</v>
      </c>
      <c r="D73" s="24">
        <f t="shared" si="17"/>
        <v>0</v>
      </c>
      <c r="E73" s="24">
        <f t="shared" si="17"/>
        <v>0</v>
      </c>
      <c r="F73" s="26">
        <v>0</v>
      </c>
      <c r="G73" s="26">
        <v>0</v>
      </c>
      <c r="H73" s="26">
        <v>0</v>
      </c>
      <c r="I73" s="24">
        <f t="shared" si="4"/>
        <v>0</v>
      </c>
      <c r="J73" s="9">
        <f t="shared" ref="J73" si="18">SUM(J74:J76)</f>
        <v>0</v>
      </c>
    </row>
    <row r="74" spans="1:10" s="7" customFormat="1" ht="30" x14ac:dyDescent="0.25">
      <c r="A74" s="3" t="s">
        <v>73</v>
      </c>
      <c r="B74" s="11">
        <f t="shared" si="9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4">
        <f t="shared" si="4"/>
        <v>0</v>
      </c>
      <c r="J74" s="11">
        <v>0</v>
      </c>
    </row>
    <row r="75" spans="1:10" s="7" customFormat="1" ht="30" x14ac:dyDescent="0.25">
      <c r="A75" s="3" t="s">
        <v>74</v>
      </c>
      <c r="B75" s="11">
        <f t="shared" si="9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4">
        <f t="shared" si="4"/>
        <v>0</v>
      </c>
      <c r="J75" s="11">
        <v>0</v>
      </c>
    </row>
    <row r="76" spans="1:10" s="7" customFormat="1" ht="30" x14ac:dyDescent="0.25">
      <c r="A76" s="3" t="s">
        <v>75</v>
      </c>
      <c r="B76" s="11">
        <f t="shared" si="9"/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4">
        <f t="shared" si="4"/>
        <v>0</v>
      </c>
      <c r="J76" s="11">
        <v>0</v>
      </c>
    </row>
    <row r="77" spans="1:10" s="7" customFormat="1" x14ac:dyDescent="0.25">
      <c r="A77" s="4" t="s">
        <v>76</v>
      </c>
      <c r="B77" s="12">
        <f t="shared" si="9"/>
        <v>61795594.82</v>
      </c>
      <c r="C77" s="27">
        <f>C12</f>
        <v>118280481</v>
      </c>
      <c r="D77" s="27">
        <f t="shared" ref="D77" si="19">D12</f>
        <v>0</v>
      </c>
      <c r="E77" s="27">
        <f>E12</f>
        <v>7698177.0500000007</v>
      </c>
      <c r="F77" s="27">
        <f>F12</f>
        <v>6095010.1100000003</v>
      </c>
      <c r="G77" s="27">
        <f>G12</f>
        <v>9133546.8599999994</v>
      </c>
      <c r="H77" s="27">
        <f>H12</f>
        <v>7971063.3899999997</v>
      </c>
      <c r="I77" s="27">
        <f>SUM(E77:E77)+F77+G77+H77</f>
        <v>30897797.41</v>
      </c>
      <c r="J77" s="12">
        <f t="shared" ref="J77" si="20">J12</f>
        <v>0</v>
      </c>
    </row>
    <row r="78" spans="1:10" s="7" customFormat="1" x14ac:dyDescent="0.25">
      <c r="A78" s="3"/>
      <c r="B78" s="10"/>
      <c r="C78" s="35"/>
      <c r="D78" s="35"/>
      <c r="E78" s="11"/>
      <c r="F78" s="11"/>
      <c r="G78" s="11"/>
      <c r="H78" s="11"/>
      <c r="I78" s="39">
        <f t="shared" ref="I78:I89" si="21">SUM(E78:E78)+F78+G78+H78</f>
        <v>0</v>
      </c>
      <c r="J78" s="10"/>
    </row>
    <row r="79" spans="1:10" s="7" customFormat="1" x14ac:dyDescent="0.25">
      <c r="A79" s="1" t="s">
        <v>77</v>
      </c>
      <c r="B79" s="8">
        <f t="shared" ref="B79:B88" si="22">SUM(E79:J79)</f>
        <v>0</v>
      </c>
      <c r="C79" s="36">
        <f t="shared" ref="C79:D79" si="23">C80+C83+C86</f>
        <v>0</v>
      </c>
      <c r="D79" s="36">
        <f t="shared" si="23"/>
        <v>0</v>
      </c>
      <c r="E79" s="8">
        <f>E80+E83+E86</f>
        <v>0</v>
      </c>
      <c r="F79" s="8">
        <v>0</v>
      </c>
      <c r="G79" s="8">
        <v>0</v>
      </c>
      <c r="H79" s="8"/>
      <c r="I79" s="36">
        <f t="shared" si="21"/>
        <v>0</v>
      </c>
      <c r="J79" s="8">
        <f t="shared" ref="J79" si="24">J80+J83+J86</f>
        <v>0</v>
      </c>
    </row>
    <row r="80" spans="1:10" s="17" customFormat="1" ht="30" x14ac:dyDescent="0.25">
      <c r="A80" s="2" t="s">
        <v>78</v>
      </c>
      <c r="B80" s="9">
        <f t="shared" si="22"/>
        <v>0</v>
      </c>
      <c r="C80" s="37">
        <f t="shared" ref="C80:D80" si="25">SUM(C81:C82)</f>
        <v>0</v>
      </c>
      <c r="D80" s="37">
        <f t="shared" si="25"/>
        <v>0</v>
      </c>
      <c r="E80" s="9">
        <f>SUM(E81:E82)</f>
        <v>0</v>
      </c>
      <c r="F80" s="9">
        <v>0</v>
      </c>
      <c r="G80" s="9">
        <v>0</v>
      </c>
      <c r="H80" s="9"/>
      <c r="I80" s="37">
        <f t="shared" si="21"/>
        <v>0</v>
      </c>
      <c r="J80" s="9">
        <f t="shared" ref="J80" si="26">SUM(J81:J82)</f>
        <v>0</v>
      </c>
    </row>
    <row r="81" spans="1:10" s="7" customFormat="1" ht="30" x14ac:dyDescent="0.25">
      <c r="A81" s="3" t="s">
        <v>79</v>
      </c>
      <c r="B81" s="11">
        <f t="shared" si="22"/>
        <v>0</v>
      </c>
      <c r="C81" s="35">
        <v>0</v>
      </c>
      <c r="D81" s="35">
        <v>0</v>
      </c>
      <c r="E81" s="11">
        <v>0</v>
      </c>
      <c r="F81" s="9">
        <v>0</v>
      </c>
      <c r="G81" s="9">
        <v>0</v>
      </c>
      <c r="H81" s="9"/>
      <c r="I81" s="35">
        <f t="shared" si="21"/>
        <v>0</v>
      </c>
      <c r="J81" s="11">
        <v>0</v>
      </c>
    </row>
    <row r="82" spans="1:10" s="7" customFormat="1" ht="30" x14ac:dyDescent="0.25">
      <c r="A82" s="3" t="s">
        <v>80</v>
      </c>
      <c r="B82" s="11">
        <f t="shared" si="22"/>
        <v>0</v>
      </c>
      <c r="C82" s="35">
        <v>0</v>
      </c>
      <c r="D82" s="35">
        <v>0</v>
      </c>
      <c r="E82" s="11">
        <v>0</v>
      </c>
      <c r="F82" s="9">
        <v>0</v>
      </c>
      <c r="G82" s="9">
        <v>0</v>
      </c>
      <c r="H82" s="9"/>
      <c r="I82" s="35">
        <f t="shared" si="21"/>
        <v>0</v>
      </c>
      <c r="J82" s="11">
        <v>0</v>
      </c>
    </row>
    <row r="83" spans="1:10" s="17" customFormat="1" x14ac:dyDescent="0.25">
      <c r="A83" s="2" t="s">
        <v>81</v>
      </c>
      <c r="B83" s="9">
        <f t="shared" si="22"/>
        <v>0</v>
      </c>
      <c r="C83" s="37">
        <f t="shared" ref="C83:D83" si="27">SUM(C84:C85)</f>
        <v>0</v>
      </c>
      <c r="D83" s="37">
        <f t="shared" si="27"/>
        <v>0</v>
      </c>
      <c r="E83" s="9">
        <f>SUM(E84:E85)</f>
        <v>0</v>
      </c>
      <c r="F83" s="9">
        <v>0</v>
      </c>
      <c r="G83" s="9">
        <v>0</v>
      </c>
      <c r="H83" s="9"/>
      <c r="I83" s="37">
        <f t="shared" si="21"/>
        <v>0</v>
      </c>
      <c r="J83" s="9">
        <f t="shared" ref="J83" si="28">SUM(J84:J85)</f>
        <v>0</v>
      </c>
    </row>
    <row r="84" spans="1:10" s="7" customFormat="1" ht="30" x14ac:dyDescent="0.25">
      <c r="A84" s="3" t="s">
        <v>82</v>
      </c>
      <c r="B84" s="11">
        <f t="shared" si="22"/>
        <v>0</v>
      </c>
      <c r="C84" s="35">
        <v>0</v>
      </c>
      <c r="D84" s="35">
        <v>0</v>
      </c>
      <c r="E84" s="11">
        <v>0</v>
      </c>
      <c r="F84" s="9">
        <v>0</v>
      </c>
      <c r="G84" s="9">
        <v>0</v>
      </c>
      <c r="H84" s="9"/>
      <c r="I84" s="35">
        <f t="shared" si="21"/>
        <v>0</v>
      </c>
      <c r="J84" s="11">
        <v>0</v>
      </c>
    </row>
    <row r="85" spans="1:10" s="7" customFormat="1" ht="30" x14ac:dyDescent="0.25">
      <c r="A85" s="3" t="s">
        <v>83</v>
      </c>
      <c r="B85" s="11">
        <f t="shared" si="22"/>
        <v>0</v>
      </c>
      <c r="C85" s="35">
        <v>0</v>
      </c>
      <c r="D85" s="35">
        <v>0</v>
      </c>
      <c r="E85" s="11">
        <v>0</v>
      </c>
      <c r="F85" s="9">
        <v>0</v>
      </c>
      <c r="G85" s="9">
        <v>0</v>
      </c>
      <c r="H85" s="9"/>
      <c r="I85" s="35">
        <f t="shared" si="21"/>
        <v>0</v>
      </c>
      <c r="J85" s="11">
        <v>0</v>
      </c>
    </row>
    <row r="86" spans="1:10" s="17" customFormat="1" ht="30" x14ac:dyDescent="0.25">
      <c r="A86" s="2" t="s">
        <v>84</v>
      </c>
      <c r="B86" s="9">
        <f t="shared" si="22"/>
        <v>0</v>
      </c>
      <c r="C86" s="37">
        <f t="shared" ref="C86:D86" si="29">SUM(C87)</f>
        <v>0</v>
      </c>
      <c r="D86" s="37">
        <f t="shared" si="29"/>
        <v>0</v>
      </c>
      <c r="E86" s="9">
        <f>SUM(E87)</f>
        <v>0</v>
      </c>
      <c r="F86" s="9">
        <v>0</v>
      </c>
      <c r="G86" s="9">
        <v>0</v>
      </c>
      <c r="H86" s="9"/>
      <c r="I86" s="37">
        <f t="shared" si="21"/>
        <v>0</v>
      </c>
      <c r="J86" s="9">
        <f t="shared" ref="J86" si="30">SUM(J87)</f>
        <v>0</v>
      </c>
    </row>
    <row r="87" spans="1:10" s="7" customFormat="1" ht="30" x14ac:dyDescent="0.25">
      <c r="A87" s="3" t="s">
        <v>85</v>
      </c>
      <c r="B87" s="11">
        <f t="shared" si="22"/>
        <v>0</v>
      </c>
      <c r="C87" s="35">
        <v>0</v>
      </c>
      <c r="D87" s="35">
        <v>0</v>
      </c>
      <c r="E87" s="11">
        <v>0</v>
      </c>
      <c r="F87" s="11">
        <v>0</v>
      </c>
      <c r="G87" s="11">
        <v>0</v>
      </c>
      <c r="H87" s="11"/>
      <c r="I87" s="35">
        <f t="shared" si="21"/>
        <v>0</v>
      </c>
      <c r="J87" s="11">
        <v>0</v>
      </c>
    </row>
    <row r="88" spans="1:10" s="7" customFormat="1" x14ac:dyDescent="0.25">
      <c r="A88" s="4" t="s">
        <v>86</v>
      </c>
      <c r="B88" s="12">
        <f t="shared" si="22"/>
        <v>0</v>
      </c>
      <c r="C88" s="38">
        <f t="shared" ref="C88:D88" si="31">C79</f>
        <v>0</v>
      </c>
      <c r="D88" s="38">
        <f t="shared" si="31"/>
        <v>0</v>
      </c>
      <c r="E88" s="12">
        <f>E79</f>
        <v>0</v>
      </c>
      <c r="F88" s="12">
        <v>0</v>
      </c>
      <c r="G88" s="12">
        <v>0</v>
      </c>
      <c r="H88" s="12"/>
      <c r="I88" s="38">
        <f t="shared" si="21"/>
        <v>0</v>
      </c>
      <c r="J88" s="12">
        <f t="shared" ref="J88" si="32">J79</f>
        <v>0</v>
      </c>
    </row>
    <row r="89" spans="1:10" s="31" customFormat="1" ht="8.25" x14ac:dyDescent="0.25">
      <c r="B89" s="42"/>
      <c r="C89" s="43"/>
      <c r="D89" s="44"/>
      <c r="E89" s="42"/>
      <c r="F89" s="42"/>
      <c r="G89" s="42"/>
      <c r="H89" s="42"/>
      <c r="I89" s="44">
        <f t="shared" si="21"/>
        <v>0</v>
      </c>
      <c r="J89" s="42"/>
    </row>
    <row r="90" spans="1:10" s="7" customFormat="1" ht="31.5" x14ac:dyDescent="0.25">
      <c r="A90" s="5" t="s">
        <v>87</v>
      </c>
      <c r="B90" s="13">
        <f>SUM(E90:J90)</f>
        <v>61795594.82</v>
      </c>
      <c r="C90" s="40">
        <f t="shared" ref="C90:I90" si="33">C77+C88</f>
        <v>118280481</v>
      </c>
      <c r="D90" s="40">
        <f t="shared" si="33"/>
        <v>0</v>
      </c>
      <c r="E90" s="14">
        <f t="shared" si="33"/>
        <v>7698177.0500000007</v>
      </c>
      <c r="F90" s="14">
        <f t="shared" si="33"/>
        <v>6095010.1100000003</v>
      </c>
      <c r="G90" s="14">
        <f t="shared" si="33"/>
        <v>9133546.8599999994</v>
      </c>
      <c r="H90" s="14">
        <f t="shared" si="33"/>
        <v>7971063.3899999997</v>
      </c>
      <c r="I90" s="40">
        <f t="shared" si="33"/>
        <v>30897797.41</v>
      </c>
      <c r="J90" s="14">
        <f t="shared" ref="J90" si="34">J77+J88</f>
        <v>0</v>
      </c>
    </row>
    <row r="91" spans="1:10" x14ac:dyDescent="0.25">
      <c r="A91" t="s">
        <v>88</v>
      </c>
    </row>
    <row r="92" spans="1:10" x14ac:dyDescent="0.25">
      <c r="A92" t="s">
        <v>89</v>
      </c>
    </row>
    <row r="93" spans="1:10" x14ac:dyDescent="0.25">
      <c r="A93" t="s">
        <v>90</v>
      </c>
    </row>
    <row r="94" spans="1:10" x14ac:dyDescent="0.25">
      <c r="A94" t="s">
        <v>6</v>
      </c>
    </row>
    <row r="95" spans="1:10" x14ac:dyDescent="0.25">
      <c r="A95" t="s">
        <v>91</v>
      </c>
    </row>
    <row r="96" spans="1:10" x14ac:dyDescent="0.25">
      <c r="A96" t="s">
        <v>92</v>
      </c>
      <c r="I96" s="32"/>
    </row>
    <row r="97" spans="1:9" x14ac:dyDescent="0.25">
      <c r="I97" s="32"/>
    </row>
    <row r="98" spans="1:9" x14ac:dyDescent="0.25">
      <c r="I98" s="32"/>
    </row>
    <row r="99" spans="1:9" x14ac:dyDescent="0.25">
      <c r="A99" s="47"/>
      <c r="B99" s="47"/>
      <c r="C99" s="47"/>
      <c r="D99" s="47"/>
      <c r="E99" s="47"/>
    </row>
    <row r="115" spans="2:4" s="51" customFormat="1" ht="8.25" x14ac:dyDescent="0.15">
      <c r="B115" s="31"/>
      <c r="C115" s="31"/>
      <c r="D115" s="43"/>
    </row>
  </sheetData>
  <mergeCells count="7">
    <mergeCell ref="A99:E99"/>
    <mergeCell ref="A1:J1"/>
    <mergeCell ref="A8:J8"/>
    <mergeCell ref="A9:J9"/>
    <mergeCell ref="A10:I10"/>
    <mergeCell ref="A2:I5"/>
    <mergeCell ref="A7:I7"/>
  </mergeCells>
  <printOptions horizontalCentered="1"/>
  <pageMargins left="0.39370078740157483" right="0.39370078740157483" top="0.59055118110236227" bottom="0.59055118110236227" header="0" footer="0.31496062992125984"/>
  <pageSetup scale="67" fitToHeight="0" orientation="portrait" r:id="rId1"/>
  <rowBreaks count="2" manualBreakCount="2">
    <brk id="46" max="8" man="1"/>
    <brk id="8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(2023-04)</vt:lpstr>
      <vt:lpstr>'Plantilla Ejecución (2023-04)'!Área_de_impresión</vt:lpstr>
      <vt:lpstr>'Plantilla Ejecución (2023-04)'!Títulos_a_imprimir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Mirna Veras</cp:lastModifiedBy>
  <cp:revision/>
  <cp:lastPrinted>2023-05-04T14:58:37Z</cp:lastPrinted>
  <dcterms:created xsi:type="dcterms:W3CDTF">2018-04-17T18:57:16Z</dcterms:created>
  <dcterms:modified xsi:type="dcterms:W3CDTF">2023-05-04T14:58:56Z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