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50" documentId="8_{0CCD62C6-2367-4E49-A8FF-0C6FF63BB304}" xr6:coauthVersionLast="47" xr6:coauthVersionMax="47" xr10:uidLastSave="{C9DDD62E-28E7-41AF-A843-5D481FF7D3A6}"/>
  <bookViews>
    <workbookView xWindow="-120" yWindow="-120" windowWidth="29040" windowHeight="15720" tabRatio="881" xr2:uid="{00000000-000D-0000-FFFF-FFFF00000000}"/>
  </bookViews>
  <sheets>
    <sheet name="Plantilla Ejecución (2023-06)" sheetId="31" r:id="rId1"/>
  </sheets>
  <definedNames>
    <definedName name="_xlnm.Print_Area" localSheetId="0">'Plantilla Ejecución (2023-06)'!$A$1:$L$114</definedName>
    <definedName name="_xlnm.Print_Titles" localSheetId="0">'Plantilla Ejecución (2023-06)'!$11:$11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1" l="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12" i="31"/>
  <c r="K77" i="31"/>
  <c r="K90" i="31" s="1"/>
  <c r="J77" i="31"/>
  <c r="J90" i="31" s="1"/>
  <c r="I77" i="31"/>
  <c r="I90" i="31" s="1"/>
  <c r="H77" i="31"/>
  <c r="H90" i="31" s="1"/>
  <c r="G77" i="31"/>
  <c r="G90" i="31" s="1"/>
  <c r="F77" i="31"/>
  <c r="F90" i="31" s="1"/>
  <c r="L90" i="31" l="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M86" i="31"/>
  <c r="E86" i="31"/>
  <c r="M83" i="31"/>
  <c r="E83" i="31"/>
  <c r="M80" i="31"/>
  <c r="E80" i="31"/>
  <c r="M73" i="31"/>
  <c r="M70" i="31"/>
  <c r="M65" i="31"/>
  <c r="M55" i="31"/>
  <c r="M47" i="31"/>
  <c r="M39" i="31"/>
  <c r="M29" i="31"/>
  <c r="E29" i="31"/>
  <c r="M19" i="31"/>
  <c r="E19" i="31"/>
  <c r="M13" i="31"/>
  <c r="E13" i="31"/>
  <c r="Y12" i="31"/>
  <c r="R12" i="31"/>
  <c r="S12" i="31" s="1"/>
  <c r="T12" i="31" s="1"/>
  <c r="U12" i="31" s="1"/>
  <c r="V12" i="31" s="1"/>
  <c r="W12" i="31" s="1"/>
  <c r="B83" i="31" l="1"/>
  <c r="B80" i="31"/>
  <c r="B65" i="31"/>
  <c r="B70" i="31"/>
  <c r="B73" i="31"/>
  <c r="B47" i="31"/>
  <c r="B55" i="31"/>
  <c r="B29" i="31"/>
  <c r="B86" i="31"/>
  <c r="M12" i="31"/>
  <c r="M77" i="31" s="1"/>
  <c r="M79" i="31"/>
  <c r="M88" i="31" s="1"/>
  <c r="E79" i="31"/>
  <c r="E12" i="31"/>
  <c r="X11" i="31"/>
  <c r="Y11" i="31" s="1"/>
  <c r="E77" i="31" l="1"/>
  <c r="B79" i="31"/>
  <c r="B13" i="31"/>
  <c r="E88" i="31"/>
  <c r="M90" i="31"/>
  <c r="E90" i="31" l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<sst xmlns="http://schemas.openxmlformats.org/spreadsheetml/2006/main" count="103" uniqueCount="102">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</sst>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904874</xdr:colOff>
      <xdr:row>96</xdr:row>
      <xdr:rowOff>38099</xdr:rowOff>
    </xdr:from>
    <xdr:to>
      <xdr:col>10</xdr:col>
      <xdr:colOff>74812</xdr:colOff>
      <xdr:row>113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854" b="5198"/>
        <a:stretch/>
      </xdr:blipFill>
      <xdr:spPr>
        <a:xfrm>
          <a:off x="904874" y="28432124"/>
          <a:ext cx="9618863" cy="3257551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0</xdr:row>
      <xdr:rowOff>66675</xdr:rowOff>
    </xdr:from>
    <xdr:to>
      <xdr:col>6</xdr:col>
      <xdr:colOff>170898</xdr:colOff>
      <xdr:row>6</xdr:row>
      <xdr:rowOff>31275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66675"/>
          <a:ext cx="144724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Y115"/>
  <sheetViews>
    <sheetView showGridLines="0" tabSelected="1" view="pageBreakPreview" topLeftCell="A74" zoomScaleNormal="100" zoomScaleSheetLayoutView="100" workbookViewId="0">
      <selection activeCell="A75" sqref="A75:L88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1" width="13.85546875" customWidth="1"/>
    <col min="12" max="12" width="15.7109375" customWidth="1"/>
    <col min="13" max="13" width="8.7109375" hidden="1" customWidth="1"/>
    <col min="14" max="14" width="96.7109375" bestFit="1" customWidth="1"/>
    <col min="16" max="23" width="6" bestFit="1" customWidth="1"/>
    <col min="24" max="25" width="7" bestFit="1" customWidth="1"/>
  </cols>
  <sheetData>
    <row r="1" spans="1:25" s="7" customFormat="1" ht="18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5" s="7" customFormat="1" ht="18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1"/>
      <c r="N2" s="22" t="s">
        <v>0</v>
      </c>
    </row>
    <row r="3" spans="1:25" s="7" customFormat="1" ht="18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1"/>
      <c r="N3" s="15" t="s">
        <v>1</v>
      </c>
    </row>
    <row r="4" spans="1:25" s="7" customFormat="1" ht="18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21"/>
      <c r="N4" s="15" t="s">
        <v>2</v>
      </c>
    </row>
    <row r="5" spans="1:25" s="7" customFormat="1" ht="18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21"/>
      <c r="N5" s="15" t="s">
        <v>4</v>
      </c>
    </row>
    <row r="6" spans="1:25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1:25" s="7" customFormat="1" ht="18.75" customHeight="1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21"/>
      <c r="N7" s="15"/>
    </row>
    <row r="8" spans="1:25" s="7" customFormat="1" ht="15.75" customHeight="1" x14ac:dyDescent="0.2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25" s="7" customFormat="1" ht="15" customHeight="1" x14ac:dyDescent="0.25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5" s="7" customFormat="1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25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5" t="s">
        <v>101</v>
      </c>
      <c r="L11" s="46" t="s">
        <v>8</v>
      </c>
      <c r="M11" s="20" t="s">
        <v>10</v>
      </c>
      <c r="X11" s="16">
        <f>SUM(P12:X12)</f>
        <v>11.029108875781253</v>
      </c>
      <c r="Y11" s="16">
        <f>+X11+Y12</f>
        <v>13.989108875781252</v>
      </c>
    </row>
    <row r="12" spans="1:25" s="17" customFormat="1" x14ac:dyDescent="0.25">
      <c r="A12" s="1" t="s">
        <v>11</v>
      </c>
      <c r="B12" s="8">
        <f t="shared" ref="B12:B43" si="0">SUM(E12:M12)</f>
        <v>123038213.48</v>
      </c>
      <c r="C12" s="23">
        <f>C13+C19+C29+C55</f>
        <v>118280481</v>
      </c>
      <c r="D12" s="23">
        <f>D13+D19+D29+D55</f>
        <v>0</v>
      </c>
      <c r="E12" s="23">
        <f t="shared" ref="E12:M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3">
        <v>8926709.0399999991</v>
      </c>
      <c r="L12" s="28">
        <f>SUM(E12:E12)+F12+G12+H12+I12+J12+K12</f>
        <v>61519106.740000002</v>
      </c>
      <c r="M12" s="8">
        <f t="shared" si="1"/>
        <v>0</v>
      </c>
      <c r="P12" s="6">
        <v>1</v>
      </c>
      <c r="Q12" s="6">
        <v>1.05</v>
      </c>
      <c r="R12" s="6">
        <f>+Q12*1.05</f>
        <v>1.1025</v>
      </c>
      <c r="S12" s="6">
        <f t="shared" ref="S12:W12" si="2">+R12*1.05</f>
        <v>1.1576250000000001</v>
      </c>
      <c r="T12" s="6">
        <f t="shared" si="2"/>
        <v>1.2155062500000002</v>
      </c>
      <c r="U12" s="6">
        <f t="shared" si="2"/>
        <v>1.2762815625000004</v>
      </c>
      <c r="V12" s="6">
        <f t="shared" si="2"/>
        <v>1.3400956406250004</v>
      </c>
      <c r="W12" s="6">
        <f t="shared" si="2"/>
        <v>1.4071004226562505</v>
      </c>
      <c r="X12" s="6">
        <v>1.48</v>
      </c>
      <c r="Y12" s="6">
        <f>+X12*2</f>
        <v>2.96</v>
      </c>
    </row>
    <row r="13" spans="1:25" s="17" customFormat="1" ht="30" customHeight="1" x14ac:dyDescent="0.25">
      <c r="A13" s="2" t="s">
        <v>12</v>
      </c>
      <c r="B13" s="9">
        <f t="shared" si="0"/>
        <v>86044006.539999992</v>
      </c>
      <c r="C13" s="24">
        <f t="shared" ref="C13:M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v>5619910.0899999999</v>
      </c>
      <c r="L13" s="24">
        <f t="shared" ref="L13:L76" si="4">SUM(E13:E13)+F13+G13+H13+I13+J13+K13</f>
        <v>43022003.269999996</v>
      </c>
      <c r="M13" s="9">
        <f t="shared" si="3"/>
        <v>0</v>
      </c>
      <c r="P13" s="18"/>
    </row>
    <row r="14" spans="1:25" s="7" customFormat="1" x14ac:dyDescent="0.25">
      <c r="A14" s="3" t="s">
        <v>13</v>
      </c>
      <c r="B14" s="11">
        <f t="shared" si="0"/>
        <v>66242762.600000001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6">
        <v>4846600</v>
      </c>
      <c r="L14" s="24">
        <f t="shared" si="4"/>
        <v>33121381.300000001</v>
      </c>
      <c r="M14" s="11">
        <v>0</v>
      </c>
    </row>
    <row r="15" spans="1:25" s="7" customFormat="1" x14ac:dyDescent="0.25">
      <c r="A15" s="3" t="s">
        <v>14</v>
      </c>
      <c r="B15" s="11">
        <f t="shared" si="0"/>
        <v>10073694.42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6">
        <v>50000</v>
      </c>
      <c r="L15" s="24">
        <f t="shared" si="4"/>
        <v>5036847.21</v>
      </c>
      <c r="M15" s="11">
        <v>0</v>
      </c>
    </row>
    <row r="16" spans="1:25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4">
        <f t="shared" si="4"/>
        <v>0</v>
      </c>
      <c r="M16" s="11">
        <v>0</v>
      </c>
    </row>
    <row r="17" spans="1:13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4">
        <f t="shared" si="4"/>
        <v>0</v>
      </c>
      <c r="M17" s="11">
        <v>0</v>
      </c>
    </row>
    <row r="18" spans="1:13" s="7" customFormat="1" ht="30" x14ac:dyDescent="0.25">
      <c r="A18" s="3" t="s">
        <v>17</v>
      </c>
      <c r="B18" s="11">
        <f t="shared" si="0"/>
        <v>9727549.5199999996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6">
        <v>723310.09</v>
      </c>
      <c r="L18" s="24">
        <f t="shared" si="4"/>
        <v>4863774.76</v>
      </c>
      <c r="M18" s="11">
        <v>0</v>
      </c>
    </row>
    <row r="19" spans="1:13" s="17" customFormat="1" x14ac:dyDescent="0.25">
      <c r="A19" s="2" t="s">
        <v>18</v>
      </c>
      <c r="B19" s="9">
        <f t="shared" si="0"/>
        <v>32600864.780000001</v>
      </c>
      <c r="C19" s="24">
        <f t="shared" ref="C19:M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v>2943120.09</v>
      </c>
      <c r="L19" s="24">
        <f t="shared" si="4"/>
        <v>16300432.390000001</v>
      </c>
      <c r="M19" s="9">
        <f t="shared" si="5"/>
        <v>0</v>
      </c>
    </row>
    <row r="20" spans="1:13" s="7" customFormat="1" x14ac:dyDescent="0.25">
      <c r="A20" s="3" t="s">
        <v>19</v>
      </c>
      <c r="B20" s="11">
        <f t="shared" si="0"/>
        <v>3941661.2399999998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6">
        <v>295129.05</v>
      </c>
      <c r="L20" s="24">
        <f t="shared" si="4"/>
        <v>1970830.6199999999</v>
      </c>
      <c r="M20" s="11">
        <v>0</v>
      </c>
    </row>
    <row r="21" spans="1:13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4">
        <f t="shared" si="4"/>
        <v>0</v>
      </c>
      <c r="M21" s="11">
        <v>0</v>
      </c>
    </row>
    <row r="22" spans="1:13" s="7" customFormat="1" x14ac:dyDescent="0.25">
      <c r="A22" s="3" t="s">
        <v>21</v>
      </c>
      <c r="B22" s="11">
        <f t="shared" si="0"/>
        <v>1181182.1599999999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6">
        <v>0</v>
      </c>
      <c r="L22" s="24">
        <f t="shared" si="4"/>
        <v>590591.07999999996</v>
      </c>
      <c r="M22" s="11">
        <v>0</v>
      </c>
    </row>
    <row r="23" spans="1:13" s="7" customFormat="1" ht="18" customHeight="1" x14ac:dyDescent="0.25">
      <c r="A23" s="3" t="s">
        <v>22</v>
      </c>
      <c r="B23" s="11">
        <f t="shared" si="0"/>
        <v>536993.19999999995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6">
        <v>0</v>
      </c>
      <c r="L23" s="24">
        <f t="shared" si="4"/>
        <v>268496.59999999998</v>
      </c>
      <c r="M23" s="11">
        <v>0</v>
      </c>
    </row>
    <row r="24" spans="1:13" s="7" customFormat="1" x14ac:dyDescent="0.25">
      <c r="A24" s="3" t="s">
        <v>23</v>
      </c>
      <c r="B24" s="11">
        <f t="shared" si="0"/>
        <v>14447597.459999999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6">
        <v>1096669.71</v>
      </c>
      <c r="L24" s="24">
        <f t="shared" si="4"/>
        <v>7223798.7299999995</v>
      </c>
      <c r="M24" s="11">
        <v>0</v>
      </c>
    </row>
    <row r="25" spans="1:13" s="7" customFormat="1" x14ac:dyDescent="0.25">
      <c r="A25" s="3" t="s">
        <v>24</v>
      </c>
      <c r="B25" s="11">
        <f t="shared" si="0"/>
        <v>5024949.5600000005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6">
        <v>347588.83</v>
      </c>
      <c r="L25" s="24">
        <f t="shared" si="4"/>
        <v>2512474.7800000003</v>
      </c>
      <c r="M25" s="11">
        <v>0</v>
      </c>
    </row>
    <row r="26" spans="1:13" s="7" customFormat="1" ht="45" x14ac:dyDescent="0.25">
      <c r="A26" s="3" t="s">
        <v>25</v>
      </c>
      <c r="B26" s="11">
        <f t="shared" si="0"/>
        <v>670542.00000000012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6">
        <v>48735.519999999997</v>
      </c>
      <c r="L26" s="24">
        <f t="shared" si="4"/>
        <v>335271.00000000006</v>
      </c>
      <c r="M26" s="11">
        <v>0</v>
      </c>
    </row>
    <row r="27" spans="1:13" s="7" customFormat="1" ht="30" x14ac:dyDescent="0.25">
      <c r="A27" s="3" t="s">
        <v>26</v>
      </c>
      <c r="B27" s="11">
        <f t="shared" si="0"/>
        <v>3564463.76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6">
        <v>793332.88</v>
      </c>
      <c r="L27" s="24">
        <f t="shared" si="4"/>
        <v>1782231.88</v>
      </c>
      <c r="M27" s="11">
        <v>0</v>
      </c>
    </row>
    <row r="28" spans="1:13" s="7" customFormat="1" ht="30" x14ac:dyDescent="0.25">
      <c r="A28" s="3" t="s">
        <v>27</v>
      </c>
      <c r="B28" s="11">
        <f t="shared" si="0"/>
        <v>3233475.4000000004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6">
        <v>361664.1</v>
      </c>
      <c r="L28" s="24">
        <f t="shared" si="4"/>
        <v>1616737.7000000002</v>
      </c>
      <c r="M28" s="11">
        <v>0</v>
      </c>
    </row>
    <row r="29" spans="1:13" s="17" customFormat="1" x14ac:dyDescent="0.25">
      <c r="A29" s="2" t="s">
        <v>28</v>
      </c>
      <c r="B29" s="9">
        <f t="shared" si="0"/>
        <v>4283342.16</v>
      </c>
      <c r="C29" s="24">
        <f t="shared" ref="C29:M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v>363678.86</v>
      </c>
      <c r="L29" s="24">
        <f t="shared" si="4"/>
        <v>2141671.08</v>
      </c>
      <c r="M29" s="9">
        <f t="shared" si="6"/>
        <v>0</v>
      </c>
    </row>
    <row r="30" spans="1:13" s="7" customFormat="1" ht="30" x14ac:dyDescent="0.25">
      <c r="A30" s="3" t="s">
        <v>29</v>
      </c>
      <c r="B30" s="11">
        <f t="shared" si="0"/>
        <v>162468.88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6">
        <v>38085.86</v>
      </c>
      <c r="L30" s="24">
        <f t="shared" si="4"/>
        <v>81234.44</v>
      </c>
      <c r="M30" s="11">
        <v>0</v>
      </c>
    </row>
    <row r="31" spans="1:13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4">
        <f t="shared" si="4"/>
        <v>0</v>
      </c>
      <c r="M31" s="11">
        <v>0</v>
      </c>
    </row>
    <row r="32" spans="1:13" s="7" customFormat="1" ht="30" x14ac:dyDescent="0.25">
      <c r="A32" s="3" t="s">
        <v>31</v>
      </c>
      <c r="B32" s="11">
        <f t="shared" si="0"/>
        <v>89389.72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6">
        <v>1593</v>
      </c>
      <c r="L32" s="24">
        <f t="shared" si="4"/>
        <v>44694.86</v>
      </c>
      <c r="M32" s="11">
        <v>0</v>
      </c>
    </row>
    <row r="33" spans="1:13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4">
        <f t="shared" si="4"/>
        <v>0</v>
      </c>
      <c r="M33" s="11">
        <v>0</v>
      </c>
    </row>
    <row r="34" spans="1:13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4">
        <f t="shared" si="4"/>
        <v>0</v>
      </c>
      <c r="M34" s="11">
        <v>0</v>
      </c>
    </row>
    <row r="35" spans="1:13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4">
        <f t="shared" si="4"/>
        <v>0</v>
      </c>
      <c r="M35" s="11">
        <v>0</v>
      </c>
    </row>
    <row r="36" spans="1:13" s="7" customFormat="1" ht="30" x14ac:dyDescent="0.25">
      <c r="A36" s="3" t="s">
        <v>35</v>
      </c>
      <c r="B36" s="11">
        <f t="shared" si="0"/>
        <v>3240000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6">
        <v>324000</v>
      </c>
      <c r="L36" s="24">
        <f t="shared" si="4"/>
        <v>1620000</v>
      </c>
      <c r="M36" s="11">
        <v>0</v>
      </c>
    </row>
    <row r="37" spans="1:13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4">
        <f t="shared" si="4"/>
        <v>0</v>
      </c>
      <c r="M37" s="11">
        <v>0</v>
      </c>
    </row>
    <row r="38" spans="1:13" s="7" customFormat="1" x14ac:dyDescent="0.25">
      <c r="A38" s="3" t="s">
        <v>37</v>
      </c>
      <c r="B38" s="11">
        <f t="shared" si="0"/>
        <v>791483.56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6">
        <v>0</v>
      </c>
      <c r="L38" s="24">
        <f t="shared" si="4"/>
        <v>395741.78</v>
      </c>
      <c r="M38" s="11">
        <v>0</v>
      </c>
    </row>
    <row r="39" spans="1:13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/>
      <c r="K39" s="24"/>
      <c r="L39" s="24">
        <f t="shared" si="4"/>
        <v>0</v>
      </c>
      <c r="M39" s="9">
        <f t="shared" ref="M39" si="8">SUM(M40:M46)</f>
        <v>0</v>
      </c>
    </row>
    <row r="40" spans="1:13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4">
        <f t="shared" si="4"/>
        <v>0</v>
      </c>
      <c r="M40" s="11">
        <v>0</v>
      </c>
    </row>
    <row r="41" spans="1:13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4">
        <f t="shared" si="4"/>
        <v>0</v>
      </c>
      <c r="M41" s="11">
        <v>0</v>
      </c>
    </row>
    <row r="42" spans="1:13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4">
        <f t="shared" si="4"/>
        <v>0</v>
      </c>
      <c r="M42" s="11">
        <v>0</v>
      </c>
    </row>
    <row r="43" spans="1:13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4">
        <f t="shared" si="4"/>
        <v>0</v>
      </c>
      <c r="M43" s="11">
        <v>0</v>
      </c>
    </row>
    <row r="44" spans="1:13" s="7" customFormat="1" ht="30" x14ac:dyDescent="0.25">
      <c r="A44" s="3" t="s">
        <v>43</v>
      </c>
      <c r="B44" s="11">
        <f t="shared" ref="B44:B77" si="9">SUM(E44:M44)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4">
        <f t="shared" si="4"/>
        <v>0</v>
      </c>
      <c r="M44" s="11">
        <v>0</v>
      </c>
    </row>
    <row r="45" spans="1:13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4">
        <f t="shared" si="4"/>
        <v>0</v>
      </c>
      <c r="M45" s="11">
        <v>0</v>
      </c>
    </row>
    <row r="46" spans="1:13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4">
        <f t="shared" si="4"/>
        <v>0</v>
      </c>
      <c r="M46" s="11">
        <v>0</v>
      </c>
    </row>
    <row r="47" spans="1:13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4">
        <f t="shared" si="4"/>
        <v>0</v>
      </c>
      <c r="M47" s="9">
        <f t="shared" ref="M47" si="11">SUM(M48:M54)</f>
        <v>0</v>
      </c>
    </row>
    <row r="48" spans="1:13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4">
        <f t="shared" si="4"/>
        <v>0</v>
      </c>
      <c r="M48" s="11">
        <v>0</v>
      </c>
    </row>
    <row r="49" spans="1:13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4">
        <f t="shared" si="4"/>
        <v>0</v>
      </c>
      <c r="M49" s="11">
        <v>0</v>
      </c>
    </row>
    <row r="50" spans="1:13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4">
        <f t="shared" si="4"/>
        <v>0</v>
      </c>
      <c r="M50" s="11">
        <v>0</v>
      </c>
    </row>
    <row r="51" spans="1:13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4">
        <f t="shared" si="4"/>
        <v>0</v>
      </c>
      <c r="M51" s="11">
        <v>0</v>
      </c>
    </row>
    <row r="52" spans="1:13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4">
        <f t="shared" si="4"/>
        <v>0</v>
      </c>
      <c r="M52" s="11">
        <v>0</v>
      </c>
    </row>
    <row r="53" spans="1:13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4">
        <f t="shared" si="4"/>
        <v>0</v>
      </c>
      <c r="M53" s="11">
        <v>0</v>
      </c>
    </row>
    <row r="54" spans="1:13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4">
        <f t="shared" si="4"/>
        <v>0</v>
      </c>
      <c r="M54" s="11">
        <v>0</v>
      </c>
    </row>
    <row r="55" spans="1:13" s="17" customFormat="1" ht="30" x14ac:dyDescent="0.25">
      <c r="A55" s="2" t="s">
        <v>54</v>
      </c>
      <c r="B55" s="9">
        <f t="shared" si="9"/>
        <v>110000</v>
      </c>
      <c r="C55" s="24">
        <f t="shared" ref="C55:M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6">
        <v>0</v>
      </c>
      <c r="L55" s="24">
        <f t="shared" si="4"/>
        <v>55000</v>
      </c>
      <c r="M55" s="9">
        <f t="shared" si="12"/>
        <v>0</v>
      </c>
    </row>
    <row r="56" spans="1:13" s="7" customFormat="1" x14ac:dyDescent="0.25">
      <c r="A56" s="3" t="s">
        <v>55</v>
      </c>
      <c r="B56" s="11">
        <f t="shared" si="9"/>
        <v>110000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6">
        <v>0</v>
      </c>
      <c r="L56" s="24">
        <f t="shared" si="4"/>
        <v>55000</v>
      </c>
      <c r="M56" s="11">
        <v>0</v>
      </c>
    </row>
    <row r="57" spans="1:13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4">
        <f t="shared" si="4"/>
        <v>0</v>
      </c>
      <c r="M57" s="11">
        <v>0</v>
      </c>
    </row>
    <row r="58" spans="1:13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4">
        <f t="shared" si="4"/>
        <v>0</v>
      </c>
      <c r="M58" s="11">
        <v>0</v>
      </c>
    </row>
    <row r="59" spans="1:13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4">
        <f t="shared" si="4"/>
        <v>0</v>
      </c>
      <c r="M59" s="11">
        <v>0</v>
      </c>
    </row>
    <row r="60" spans="1:13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4">
        <f t="shared" si="4"/>
        <v>0</v>
      </c>
      <c r="M60" s="11">
        <v>0</v>
      </c>
    </row>
    <row r="61" spans="1:13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4">
        <f t="shared" si="4"/>
        <v>0</v>
      </c>
      <c r="M61" s="11">
        <v>0</v>
      </c>
    </row>
    <row r="62" spans="1:13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4">
        <f t="shared" si="4"/>
        <v>0</v>
      </c>
      <c r="M62" s="11">
        <v>0</v>
      </c>
    </row>
    <row r="63" spans="1:13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4">
        <f t="shared" si="4"/>
        <v>0</v>
      </c>
      <c r="M63" s="11">
        <v>0</v>
      </c>
    </row>
    <row r="64" spans="1:13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4">
        <f t="shared" si="4"/>
        <v>0</v>
      </c>
      <c r="M64" s="11">
        <v>0</v>
      </c>
    </row>
    <row r="65" spans="1:13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4">
        <f t="shared" si="4"/>
        <v>0</v>
      </c>
      <c r="M65" s="9">
        <f t="shared" ref="M65" si="14">SUM(M66:M69)</f>
        <v>0</v>
      </c>
    </row>
    <row r="66" spans="1:13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4">
        <f t="shared" si="4"/>
        <v>0</v>
      </c>
      <c r="M66" s="11">
        <v>0</v>
      </c>
    </row>
    <row r="67" spans="1:13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4">
        <f t="shared" si="4"/>
        <v>0</v>
      </c>
      <c r="M67" s="11">
        <v>0</v>
      </c>
    </row>
    <row r="68" spans="1:13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4">
        <f t="shared" si="4"/>
        <v>0</v>
      </c>
      <c r="M68" s="11">
        <v>0</v>
      </c>
    </row>
    <row r="69" spans="1:13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4">
        <f t="shared" si="4"/>
        <v>0</v>
      </c>
      <c r="M69" s="11">
        <v>0</v>
      </c>
    </row>
    <row r="70" spans="1:13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4">
        <f t="shared" si="4"/>
        <v>0</v>
      </c>
      <c r="M70" s="9">
        <f t="shared" ref="M70" si="16">SUM(M71:M72)</f>
        <v>0</v>
      </c>
    </row>
    <row r="71" spans="1:13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4">
        <f t="shared" si="4"/>
        <v>0</v>
      </c>
      <c r="M71" s="11">
        <v>0</v>
      </c>
    </row>
    <row r="72" spans="1:13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4">
        <f t="shared" si="4"/>
        <v>0</v>
      </c>
      <c r="M72" s="11">
        <v>0</v>
      </c>
    </row>
    <row r="73" spans="1:13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4">
        <f t="shared" si="4"/>
        <v>0</v>
      </c>
      <c r="M73" s="9">
        <f t="shared" ref="M73" si="18">SUM(M74:M76)</f>
        <v>0</v>
      </c>
    </row>
    <row r="74" spans="1:13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4">
        <f t="shared" si="4"/>
        <v>0</v>
      </c>
      <c r="M74" s="11">
        <v>0</v>
      </c>
    </row>
    <row r="75" spans="1:13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4">
        <f t="shared" si="4"/>
        <v>0</v>
      </c>
      <c r="M75" s="11">
        <v>0</v>
      </c>
    </row>
    <row r="76" spans="1:13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4">
        <f t="shared" si="4"/>
        <v>0</v>
      </c>
      <c r="M76" s="11">
        <v>0</v>
      </c>
    </row>
    <row r="77" spans="1:13" s="7" customFormat="1" x14ac:dyDescent="0.25">
      <c r="A77" s="4" t="s">
        <v>76</v>
      </c>
      <c r="B77" s="12">
        <f t="shared" si="9"/>
        <v>123038213.48</v>
      </c>
      <c r="C77" s="27">
        <f>C12</f>
        <v>118280481</v>
      </c>
      <c r="D77" s="27">
        <f t="shared" ref="D77" si="19">D12</f>
        <v>0</v>
      </c>
      <c r="E77" s="27">
        <f t="shared" ref="E77:J77" si="20">E12</f>
        <v>7698177.0500000007</v>
      </c>
      <c r="F77" s="27">
        <f t="shared" si="20"/>
        <v>6095010.1100000003</v>
      </c>
      <c r="G77" s="27">
        <f t="shared" si="20"/>
        <v>9133546.8599999994</v>
      </c>
      <c r="H77" s="27">
        <f t="shared" si="20"/>
        <v>7971063.3899999997</v>
      </c>
      <c r="I77" s="27">
        <f t="shared" si="20"/>
        <v>12631501.15</v>
      </c>
      <c r="J77" s="27">
        <f t="shared" si="20"/>
        <v>9063099.1400000006</v>
      </c>
      <c r="K77" s="27">
        <f t="shared" ref="K77" si="21">K12</f>
        <v>8926709.0399999991</v>
      </c>
      <c r="L77" s="27">
        <f t="shared" ref="L77:L90" si="22">SUM(E77:E77)+F77+G77+H77+I77+J77+K77</f>
        <v>61519106.740000002</v>
      </c>
      <c r="M77" s="12">
        <f t="shared" ref="M77" si="23">M12</f>
        <v>0</v>
      </c>
    </row>
    <row r="78" spans="1:13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11"/>
      <c r="L78" s="39">
        <f t="shared" si="22"/>
        <v>0</v>
      </c>
      <c r="M78" s="10"/>
    </row>
    <row r="79" spans="1:13" s="7" customFormat="1" x14ac:dyDescent="0.25">
      <c r="A79" s="1" t="s">
        <v>77</v>
      </c>
      <c r="B79" s="8">
        <f t="shared" ref="B79:B88" si="24">SUM(E79:M79)</f>
        <v>0</v>
      </c>
      <c r="C79" s="36">
        <f t="shared" ref="C79:D79" si="25">C80+C83+C86</f>
        <v>0</v>
      </c>
      <c r="D79" s="36">
        <f t="shared" si="25"/>
        <v>0</v>
      </c>
      <c r="E79" s="8">
        <f>E80+E83+E86</f>
        <v>0</v>
      </c>
      <c r="F79" s="8">
        <v>0</v>
      </c>
      <c r="G79" s="8">
        <v>0</v>
      </c>
      <c r="H79" s="8"/>
      <c r="I79" s="8"/>
      <c r="J79" s="8"/>
      <c r="K79" s="8"/>
      <c r="L79" s="36">
        <f t="shared" si="22"/>
        <v>0</v>
      </c>
      <c r="M79" s="8">
        <f t="shared" ref="M79" si="26">M80+M83+M86</f>
        <v>0</v>
      </c>
    </row>
    <row r="80" spans="1:13" s="17" customFormat="1" ht="30" x14ac:dyDescent="0.25">
      <c r="A80" s="2" t="s">
        <v>78</v>
      </c>
      <c r="B80" s="9">
        <f t="shared" si="24"/>
        <v>0</v>
      </c>
      <c r="C80" s="37">
        <f t="shared" ref="C80:D80" si="27">SUM(C81:C82)</f>
        <v>0</v>
      </c>
      <c r="D80" s="37">
        <f t="shared" si="27"/>
        <v>0</v>
      </c>
      <c r="E80" s="9">
        <f>SUM(E81:E82)</f>
        <v>0</v>
      </c>
      <c r="F80" s="9">
        <v>0</v>
      </c>
      <c r="G80" s="9">
        <v>0</v>
      </c>
      <c r="H80" s="9"/>
      <c r="I80" s="9"/>
      <c r="J80" s="9"/>
      <c r="K80" s="9"/>
      <c r="L80" s="37">
        <f t="shared" si="22"/>
        <v>0</v>
      </c>
      <c r="M80" s="9">
        <f t="shared" ref="M80" si="28">SUM(M81:M82)</f>
        <v>0</v>
      </c>
    </row>
    <row r="81" spans="1:13" s="7" customFormat="1" ht="30" x14ac:dyDescent="0.25">
      <c r="A81" s="3" t="s">
        <v>79</v>
      </c>
      <c r="B81" s="11">
        <f t="shared" si="24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9"/>
      <c r="J81" s="9"/>
      <c r="K81" s="9"/>
      <c r="L81" s="35">
        <f t="shared" si="22"/>
        <v>0</v>
      </c>
      <c r="M81" s="11">
        <v>0</v>
      </c>
    </row>
    <row r="82" spans="1:13" s="7" customFormat="1" ht="30" x14ac:dyDescent="0.25">
      <c r="A82" s="3" t="s">
        <v>80</v>
      </c>
      <c r="B82" s="11">
        <f t="shared" si="24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9"/>
      <c r="J82" s="9"/>
      <c r="K82" s="9"/>
      <c r="L82" s="35">
        <f t="shared" si="22"/>
        <v>0</v>
      </c>
      <c r="M82" s="11">
        <v>0</v>
      </c>
    </row>
    <row r="83" spans="1:13" s="17" customFormat="1" x14ac:dyDescent="0.25">
      <c r="A83" s="2" t="s">
        <v>81</v>
      </c>
      <c r="B83" s="9">
        <f t="shared" si="24"/>
        <v>0</v>
      </c>
      <c r="C83" s="37">
        <f t="shared" ref="C83:D83" si="29">SUM(C84:C85)</f>
        <v>0</v>
      </c>
      <c r="D83" s="37">
        <f t="shared" si="29"/>
        <v>0</v>
      </c>
      <c r="E83" s="9">
        <f>SUM(E84:E85)</f>
        <v>0</v>
      </c>
      <c r="F83" s="9">
        <v>0</v>
      </c>
      <c r="G83" s="9">
        <v>0</v>
      </c>
      <c r="H83" s="9"/>
      <c r="I83" s="9"/>
      <c r="J83" s="9"/>
      <c r="K83" s="9"/>
      <c r="L83" s="37">
        <f t="shared" si="22"/>
        <v>0</v>
      </c>
      <c r="M83" s="9">
        <f t="shared" ref="M83" si="30">SUM(M84:M85)</f>
        <v>0</v>
      </c>
    </row>
    <row r="84" spans="1:13" s="7" customFormat="1" ht="30" x14ac:dyDescent="0.25">
      <c r="A84" s="3" t="s">
        <v>82</v>
      </c>
      <c r="B84" s="11">
        <f t="shared" si="24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9"/>
      <c r="J84" s="9"/>
      <c r="K84" s="9"/>
      <c r="L84" s="35">
        <f t="shared" si="22"/>
        <v>0</v>
      </c>
      <c r="M84" s="11">
        <v>0</v>
      </c>
    </row>
    <row r="85" spans="1:13" s="7" customFormat="1" ht="30" x14ac:dyDescent="0.25">
      <c r="A85" s="3" t="s">
        <v>83</v>
      </c>
      <c r="B85" s="11">
        <f t="shared" si="24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9"/>
      <c r="J85" s="9"/>
      <c r="K85" s="9"/>
      <c r="L85" s="35">
        <f t="shared" si="22"/>
        <v>0</v>
      </c>
      <c r="M85" s="11">
        <v>0</v>
      </c>
    </row>
    <row r="86" spans="1:13" s="17" customFormat="1" ht="30" x14ac:dyDescent="0.25">
      <c r="A86" s="2" t="s">
        <v>84</v>
      </c>
      <c r="B86" s="9">
        <f t="shared" si="24"/>
        <v>0</v>
      </c>
      <c r="C86" s="37">
        <f t="shared" ref="C86:D86" si="31">SUM(C87)</f>
        <v>0</v>
      </c>
      <c r="D86" s="37">
        <f t="shared" si="31"/>
        <v>0</v>
      </c>
      <c r="E86" s="9">
        <f>SUM(E87)</f>
        <v>0</v>
      </c>
      <c r="F86" s="9">
        <v>0</v>
      </c>
      <c r="G86" s="9">
        <v>0</v>
      </c>
      <c r="H86" s="9"/>
      <c r="I86" s="9"/>
      <c r="J86" s="9"/>
      <c r="K86" s="9"/>
      <c r="L86" s="37">
        <f t="shared" si="22"/>
        <v>0</v>
      </c>
      <c r="M86" s="9">
        <f t="shared" ref="M86" si="32">SUM(M87)</f>
        <v>0</v>
      </c>
    </row>
    <row r="87" spans="1:13" s="7" customFormat="1" ht="30" x14ac:dyDescent="0.25">
      <c r="A87" s="3" t="s">
        <v>85</v>
      </c>
      <c r="B87" s="11">
        <f t="shared" si="24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11"/>
      <c r="J87" s="11"/>
      <c r="K87" s="11"/>
      <c r="L87" s="35">
        <f t="shared" si="22"/>
        <v>0</v>
      </c>
      <c r="M87" s="11">
        <v>0</v>
      </c>
    </row>
    <row r="88" spans="1:13" s="7" customFormat="1" x14ac:dyDescent="0.25">
      <c r="A88" s="4" t="s">
        <v>86</v>
      </c>
      <c r="B88" s="12">
        <f t="shared" si="24"/>
        <v>0</v>
      </c>
      <c r="C88" s="38">
        <f t="shared" ref="C88:D88" si="33">C79</f>
        <v>0</v>
      </c>
      <c r="D88" s="38">
        <f t="shared" si="33"/>
        <v>0</v>
      </c>
      <c r="E88" s="12">
        <f>E79</f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38">
        <f t="shared" si="22"/>
        <v>0</v>
      </c>
      <c r="M88" s="12">
        <f t="shared" ref="M88" si="34">M79</f>
        <v>0</v>
      </c>
    </row>
    <row r="89" spans="1:13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2"/>
      <c r="L89" s="44">
        <f t="shared" si="22"/>
        <v>0</v>
      </c>
      <c r="M89" s="42"/>
    </row>
    <row r="90" spans="1:13" s="7" customFormat="1" ht="31.5" x14ac:dyDescent="0.25">
      <c r="A90" s="5" t="s">
        <v>87</v>
      </c>
      <c r="B90" s="13">
        <f>SUM(E90:M90)</f>
        <v>123038213.48</v>
      </c>
      <c r="C90" s="40">
        <f t="shared" ref="C90:H90" si="35">C77+C88</f>
        <v>118280481</v>
      </c>
      <c r="D90" s="40">
        <f t="shared" si="35"/>
        <v>0</v>
      </c>
      <c r="E90" s="14">
        <f t="shared" si="35"/>
        <v>7698177.0500000007</v>
      </c>
      <c r="F90" s="14">
        <f t="shared" si="35"/>
        <v>6095010.1100000003</v>
      </c>
      <c r="G90" s="14">
        <f t="shared" si="35"/>
        <v>9133546.8599999994</v>
      </c>
      <c r="H90" s="14">
        <f t="shared" si="35"/>
        <v>7971063.3899999997</v>
      </c>
      <c r="I90" s="14">
        <f t="shared" ref="I90:J90" si="36">I77+I88</f>
        <v>12631501.15</v>
      </c>
      <c r="J90" s="14">
        <f t="shared" si="36"/>
        <v>9063099.1400000006</v>
      </c>
      <c r="K90" s="14">
        <f t="shared" ref="K90" si="37">K77+K88</f>
        <v>8926709.0399999991</v>
      </c>
      <c r="L90" s="40">
        <f t="shared" si="22"/>
        <v>61519106.740000002</v>
      </c>
      <c r="M90" s="14">
        <f t="shared" ref="M90" si="38">M77+M88</f>
        <v>0</v>
      </c>
    </row>
    <row r="91" spans="1:13" x14ac:dyDescent="0.25">
      <c r="A91" t="s">
        <v>88</v>
      </c>
    </row>
    <row r="92" spans="1:13" x14ac:dyDescent="0.25">
      <c r="A92" t="s">
        <v>89</v>
      </c>
    </row>
    <row r="93" spans="1:13" x14ac:dyDescent="0.25">
      <c r="A93" t="s">
        <v>90</v>
      </c>
    </row>
    <row r="94" spans="1:13" x14ac:dyDescent="0.25">
      <c r="A94" t="s">
        <v>6</v>
      </c>
    </row>
    <row r="95" spans="1:13" x14ac:dyDescent="0.25">
      <c r="A95" t="s">
        <v>91</v>
      </c>
    </row>
    <row r="96" spans="1:13" x14ac:dyDescent="0.25">
      <c r="A96" t="s">
        <v>92</v>
      </c>
      <c r="L96" s="32"/>
    </row>
    <row r="97" spans="1:12" x14ac:dyDescent="0.25">
      <c r="L97" s="32"/>
    </row>
    <row r="98" spans="1:12" x14ac:dyDescent="0.25">
      <c r="L98" s="32"/>
    </row>
    <row r="99" spans="1:12" x14ac:dyDescent="0.25">
      <c r="A99" s="48"/>
      <c r="B99" s="48"/>
      <c r="C99" s="48"/>
      <c r="D99" s="48"/>
      <c r="E99" s="48"/>
    </row>
    <row r="115" spans="2:4" s="47" customFormat="1" ht="8.25" x14ac:dyDescent="0.15">
      <c r="B115" s="31"/>
      <c r="C115" s="31"/>
      <c r="D115" s="43"/>
    </row>
  </sheetData>
  <mergeCells count="7">
    <mergeCell ref="A99:E99"/>
    <mergeCell ref="A1:M1"/>
    <mergeCell ref="A8:M8"/>
    <mergeCell ref="A9:M9"/>
    <mergeCell ref="A10:L10"/>
    <mergeCell ref="A2:L5"/>
    <mergeCell ref="A7:L7"/>
  </mergeCells>
  <printOptions horizontalCentered="1"/>
  <pageMargins left="0.39370078740157483" right="0.39370078740157483" top="0.59055118110236227" bottom="0.59055118110236227" header="0" footer="0.31496062992125984"/>
  <pageSetup paperSize="5" scale="21" orientation="landscape" r:id="rId1"/>
  <rowBreaks count="3" manualBreakCount="3">
    <brk id="34" max="10" man="1"/>
    <brk id="51" max="10" man="1"/>
    <brk id="76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(2023-06)</vt:lpstr>
      <vt:lpstr>'Plantilla Ejecución (2023-06)'!Área_de_impresión</vt:lpstr>
      <vt:lpstr>'Plantilla Ejecución (2023-06)'!Títulos_a_imprimir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2023-08-09T15:02:38Z</cp:lastPrinted>
  <dcterms:created xsi:type="dcterms:W3CDTF">2018-04-17T18:57:16Z</dcterms:created>
  <dcterms:modified xsi:type="dcterms:W3CDTF">2023-08-09T15:02:53Z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