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30" documentId="8_{200D21CB-B140-4BCC-89AD-12FBDBFCBA0A}" xr6:coauthVersionLast="47" xr6:coauthVersionMax="47" xr10:uidLastSave="{F72317B2-2A3A-46A2-AE6D-7C317A3D5CFB}"/>
  <bookViews>
    <workbookView xWindow="-120" yWindow="-120" windowWidth="29040" windowHeight="15720" tabRatio="881" xr2:uid="{00000000-000D-0000-FFFF-FFFF00000000}"/>
  </bookViews>
  <sheets>
    <sheet name="Plantilla Ejecución (2024-05)" sheetId="31" r:id="rId1"/>
  </sheets>
  <definedNames>
    <definedName name="_xlnm.Print_Area" localSheetId="0">'Plantilla Ejecución (2024-05)'!$A$1:$J$109</definedName>
    <definedName name="_xlnm.Print_Titles" localSheetId="0">'Plantilla Ejecución (2024-05)'!$10:$10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31" l="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I89" i="31"/>
  <c r="J89" i="31" s="1"/>
  <c r="I87" i="31"/>
  <c r="I85" i="31"/>
  <c r="I82" i="31"/>
  <c r="I79" i="31"/>
  <c r="I78" i="31"/>
  <c r="I76" i="31"/>
  <c r="J76" i="31" s="1"/>
  <c r="I72" i="31"/>
  <c r="I69" i="31"/>
  <c r="I64" i="31"/>
  <c r="I54" i="31"/>
  <c r="I46" i="31"/>
  <c r="I38" i="31"/>
  <c r="H85" i="31"/>
  <c r="H82" i="31"/>
  <c r="H78" i="31" s="1"/>
  <c r="H87" i="31" s="1"/>
  <c r="H79" i="31"/>
  <c r="H76" i="31"/>
  <c r="H72" i="31"/>
  <c r="H69" i="31"/>
  <c r="H64" i="31"/>
  <c r="H54" i="31"/>
  <c r="H46" i="31"/>
  <c r="H38" i="31"/>
  <c r="G85" i="31"/>
  <c r="G82" i="31"/>
  <c r="G79" i="31"/>
  <c r="G76" i="31"/>
  <c r="G72" i="31"/>
  <c r="G69" i="31"/>
  <c r="G64" i="31"/>
  <c r="G54" i="31"/>
  <c r="G46" i="31"/>
  <c r="G38" i="31"/>
  <c r="F85" i="31"/>
  <c r="F82" i="31"/>
  <c r="F79" i="31"/>
  <c r="F76" i="31"/>
  <c r="F72" i="31"/>
  <c r="F69" i="31"/>
  <c r="F64" i="31"/>
  <c r="F54" i="31"/>
  <c r="F46" i="31"/>
  <c r="F38" i="31"/>
  <c r="E76" i="31"/>
  <c r="C76" i="31"/>
  <c r="H89" i="31" l="1"/>
  <c r="G78" i="31"/>
  <c r="G87" i="31" s="1"/>
  <c r="G89" i="31"/>
  <c r="F78" i="31"/>
  <c r="D72" i="31"/>
  <c r="E72" i="31"/>
  <c r="D69" i="31"/>
  <c r="E69" i="31"/>
  <c r="D64" i="31"/>
  <c r="E64" i="31"/>
  <c r="D54" i="31"/>
  <c r="E54" i="31"/>
  <c r="D46" i="31"/>
  <c r="E46" i="31"/>
  <c r="D38" i="31"/>
  <c r="E38" i="31"/>
  <c r="D85" i="31"/>
  <c r="C85" i="31"/>
  <c r="D82" i="31"/>
  <c r="C82" i="31"/>
  <c r="D79" i="31"/>
  <c r="C79" i="31"/>
  <c r="C72" i="31"/>
  <c r="C69" i="31"/>
  <c r="C64" i="31"/>
  <c r="C46" i="31"/>
  <c r="C38" i="31"/>
  <c r="C54" i="31"/>
  <c r="D28" i="31"/>
  <c r="D18" i="31"/>
  <c r="D12" i="31"/>
  <c r="F87" i="31" l="1"/>
  <c r="D78" i="31"/>
  <c r="D87" i="31" s="1"/>
  <c r="C78" i="31"/>
  <c r="C87" i="31" s="1"/>
  <c r="C89" i="31" s="1"/>
  <c r="D11" i="31"/>
  <c r="D76" i="31" s="1"/>
  <c r="B70" i="31"/>
  <c r="B71" i="31"/>
  <c r="B73" i="31"/>
  <c r="B74" i="31"/>
  <c r="B75" i="31"/>
  <c r="B60" i="31"/>
  <c r="B61" i="31"/>
  <c r="B62" i="31"/>
  <c r="B63" i="31"/>
  <c r="B65" i="31"/>
  <c r="B66" i="31"/>
  <c r="B67" i="31"/>
  <c r="B68" i="31"/>
  <c r="B48" i="31"/>
  <c r="B49" i="31"/>
  <c r="B50" i="31"/>
  <c r="B51" i="31"/>
  <c r="B52" i="31"/>
  <c r="B53" i="31"/>
  <c r="B56" i="31"/>
  <c r="B57" i="31"/>
  <c r="B58" i="31"/>
  <c r="B59" i="31"/>
  <c r="B39" i="31"/>
  <c r="B40" i="31"/>
  <c r="B41" i="31"/>
  <c r="B42" i="31"/>
  <c r="B43" i="31"/>
  <c r="B44" i="31"/>
  <c r="B45" i="31"/>
  <c r="B47" i="31"/>
  <c r="B32" i="31"/>
  <c r="B33" i="31"/>
  <c r="B34" i="31"/>
  <c r="B35" i="31"/>
  <c r="B36" i="31"/>
  <c r="B37" i="31"/>
  <c r="B25" i="31"/>
  <c r="B26" i="31"/>
  <c r="B27" i="31"/>
  <c r="B30" i="31"/>
  <c r="B31" i="31"/>
  <c r="B20" i="31"/>
  <c r="B21" i="31"/>
  <c r="B22" i="31"/>
  <c r="B23" i="31"/>
  <c r="B24" i="31"/>
  <c r="B16" i="31"/>
  <c r="B17" i="31"/>
  <c r="B14" i="31"/>
  <c r="B80" i="31"/>
  <c r="B81" i="31"/>
  <c r="B83" i="31"/>
  <c r="B84" i="31"/>
  <c r="B86" i="31"/>
  <c r="F89" i="31" l="1"/>
  <c r="B15" i="31"/>
  <c r="B55" i="31"/>
  <c r="B19" i="31"/>
  <c r="B29" i="31"/>
  <c r="B13" i="31"/>
  <c r="D89" i="31"/>
  <c r="K85" i="31"/>
  <c r="E85" i="31"/>
  <c r="K82" i="31"/>
  <c r="E82" i="31"/>
  <c r="K79" i="31"/>
  <c r="E79" i="31"/>
  <c r="K72" i="31"/>
  <c r="K69" i="31"/>
  <c r="K64" i="31"/>
  <c r="K54" i="31"/>
  <c r="K46" i="31"/>
  <c r="K38" i="31"/>
  <c r="K28" i="31"/>
  <c r="E28" i="31"/>
  <c r="K18" i="31"/>
  <c r="K12" i="31"/>
  <c r="W11" i="31"/>
  <c r="P11" i="31"/>
  <c r="Q11" i="31" s="1"/>
  <c r="R11" i="31" s="1"/>
  <c r="S11" i="31" s="1"/>
  <c r="T11" i="31" s="1"/>
  <c r="U11" i="31" s="1"/>
  <c r="B82" i="31" l="1"/>
  <c r="B79" i="31"/>
  <c r="B64" i="31"/>
  <c r="B69" i="31"/>
  <c r="B72" i="31"/>
  <c r="B46" i="31"/>
  <c r="B54" i="31"/>
  <c r="B28" i="31"/>
  <c r="B85" i="31"/>
  <c r="K11" i="31"/>
  <c r="K76" i="31" s="1"/>
  <c r="K78" i="31"/>
  <c r="K87" i="31" s="1"/>
  <c r="E78" i="31"/>
  <c r="V10" i="31"/>
  <c r="W10" i="31" s="1"/>
  <c r="B78" i="31" l="1"/>
  <c r="B12" i="31"/>
  <c r="E87" i="31"/>
  <c r="K89" i="31"/>
  <c r="B87" i="31" l="1"/>
  <c r="E89" i="31"/>
  <c r="B89" i="31" l="1"/>
  <c r="B18" i="31"/>
  <c r="B76" i="31"/>
  <c r="B11" i="31"/>
  <c r="B38" i="31"/>
</calcChain>
</file>

<file path=xl/sharedStrings.xml><?xml version="1.0" encoding="utf-8"?>
<sst xmlns="http://schemas.openxmlformats.org/spreadsheetml/2006/main" count="101" uniqueCount="100">
  <si>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</si>
  <si>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</si>
  <si>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</si>
  <si>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</si>
  <si>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</si>
  <si>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</si>
  <si>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</si>
  <si>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</si>
  <si>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</si>
  <si>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</si>
  <si>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</si>
  <si>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</si>
  <si>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</si>
  <si>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</si>
  <si>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</si>
  <si>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</si>
  <si>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</si>
  <si>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</si>
  <si>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</si>
  <si>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</si>
  <si>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</si>
  <si>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</si>
  <si>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</si>
  <si>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</si>
  <si>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</si>
  <si>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</si>
  <si>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</si>
  <si>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</si>
  <si>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</si>
  <si>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</si>
  <si>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</si>
  <si>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</si>
  <si>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</si>
  <si>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</si>
  <si>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</si>
  <si>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</si>
  <si>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</si>
  <si>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</si>
  <si>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</si>
  <si>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</si>
  <si>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</si>
  <si>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</si>
  <si>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</si>
  <si>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</si>
  <si>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</si>
  <si>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</si>
  <si>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</si>
  <si>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</si>
  <si>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</si>
  <si>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</si>
  <si>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</si>
  <si>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</si>
  <si>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</si>
  <si>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</si>
  <si>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</si>
  <si>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</si>
  <si>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</si>
  <si>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</si>
  <si>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</si>
  <si>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</si>
  <si>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</si>
  <si>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</si>
  <si>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</si>
  <si>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</si>
  <si>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</si>
  <si>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</si>
  <si>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</si>
  <si>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</si>
  <si>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</si>
  <si>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</si>
  <si>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</si>
  <si>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</si>
  <si>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</si>
  <si>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</si>
  <si>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</si>
  <si>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</si>
  <si>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</si>
  <si>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</si>
  <si>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</si>
  <si>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</si>
  <si>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</si>
  <si>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</si>
  <si>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</si>
  <si>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</si>
  <si>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</si>
  <si>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</si>
  <si>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</si>
  <si>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</si>
  <si>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</si>
  <si>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</si>
  <si>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</si>
  <si>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</si>
  <si>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</si>
  <si>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</si>
  <si>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</si>
  <si>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2024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</si>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</sst>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10" fillId="3" borderId="0" xfId="0" applyFont="1" applyFill="1" applyAlignment="1">
      <alignment horizontal="center" vertical="center" wrapText="1"/>
    </xf>
    <xf numFmtId="43" fontId="10" fillId="3" borderId="0" xfId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0</xdr:row>
      <xdr:rowOff>104775</xdr:rowOff>
    </xdr:from>
    <xdr:to>
      <xdr:col>5</xdr:col>
      <xdr:colOff>189948</xdr:colOff>
      <xdr:row>6</xdr:row>
      <xdr:rowOff>69375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4775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1771649</xdr:colOff>
      <xdr:row>96</xdr:row>
      <xdr:rowOff>19051</xdr:rowOff>
    </xdr:from>
    <xdr:to>
      <xdr:col>7</xdr:col>
      <xdr:colOff>479986</xdr:colOff>
      <xdr:row>107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81C2E8-B817-F986-3334-0E9A0ED4E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1649" y="27222451"/>
          <a:ext cx="6385487" cy="2162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W96"/>
  <sheetViews>
    <sheetView showGridLines="0" tabSelected="1" view="pageBreakPreview" zoomScaleNormal="100" zoomScaleSheetLayoutView="100" workbookViewId="0">
      <selection activeCell="I38" sqref="I38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0" customWidth="1"/>
    <col min="5" max="9" width="13.85546875" customWidth="1"/>
    <col min="10" max="10" width="15.7109375" customWidth="1"/>
    <col min="11" max="11" width="8.7109375" hidden="1" customWidth="1"/>
    <col min="12" max="12" width="96.7109375" bestFit="1" customWidth="1"/>
    <col min="14" max="21" width="6" bestFit="1" customWidth="1"/>
    <col min="22" max="23" width="7" bestFit="1" customWidth="1"/>
  </cols>
  <sheetData>
    <row r="1" spans="1:23" s="7" customFormat="1" ht="18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23" s="7" customFormat="1" ht="18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21"/>
      <c r="L2" s="22" t="s">
        <v>0</v>
      </c>
    </row>
    <row r="3" spans="1:23" s="7" customFormat="1" ht="18.7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21"/>
      <c r="L3" s="15" t="s">
        <v>1</v>
      </c>
    </row>
    <row r="4" spans="1:23" s="7" customFormat="1" ht="18.7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21"/>
      <c r="L4" s="15" t="s">
        <v>2</v>
      </c>
    </row>
    <row r="5" spans="1:23" s="7" customFormat="1" ht="18.7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21"/>
      <c r="L5" s="15" t="s">
        <v>4</v>
      </c>
    </row>
    <row r="6" spans="1:23" s="31" customFormat="1" ht="8.25" x14ac:dyDescent="0.25">
      <c r="A6" s="29"/>
      <c r="B6" s="29"/>
      <c r="C6" s="29"/>
      <c r="D6" s="33"/>
      <c r="E6" s="29"/>
      <c r="F6" s="29"/>
      <c r="G6" s="29"/>
      <c r="H6" s="29"/>
      <c r="I6" s="29"/>
      <c r="J6" s="29"/>
      <c r="K6" s="29"/>
      <c r="L6" s="30"/>
    </row>
    <row r="7" spans="1:23" s="7" customFormat="1" ht="15.75" customHeight="1" x14ac:dyDescent="0.25">
      <c r="A7" s="49" t="s">
        <v>95</v>
      </c>
      <c r="B7" s="49"/>
      <c r="C7" s="49"/>
      <c r="D7" s="49"/>
      <c r="E7" s="49"/>
      <c r="F7" s="49"/>
      <c r="G7" s="49"/>
      <c r="H7" s="49"/>
      <c r="I7" s="49"/>
      <c r="J7" s="49"/>
      <c r="K7" s="21"/>
      <c r="L7" s="15"/>
    </row>
    <row r="8" spans="1:23" s="7" customFormat="1" ht="15.75" customHeight="1" x14ac:dyDescent="0.25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23" s="7" customFormat="1" ht="15" customHeight="1" x14ac:dyDescent="0.25">
      <c r="A9" s="50" t="s">
        <v>5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23" s="7" customFormat="1" ht="30" customHeight="1" x14ac:dyDescent="0.25">
      <c r="A10" s="19" t="s">
        <v>7</v>
      </c>
      <c r="B10" s="20" t="s">
        <v>8</v>
      </c>
      <c r="C10" s="45" t="s">
        <v>93</v>
      </c>
      <c r="D10" s="45" t="s">
        <v>94</v>
      </c>
      <c r="E10" s="46" t="s">
        <v>9</v>
      </c>
      <c r="F10" s="46" t="s">
        <v>96</v>
      </c>
      <c r="G10" s="46" t="s">
        <v>97</v>
      </c>
      <c r="H10" s="46" t="s">
        <v>98</v>
      </c>
      <c r="I10" s="46" t="s">
        <v>99</v>
      </c>
      <c r="J10" s="44" t="s">
        <v>8</v>
      </c>
      <c r="K10" s="20" t="s">
        <v>10</v>
      </c>
      <c r="V10" s="16">
        <f>SUM(N11:V11)</f>
        <v>11.029108875781253</v>
      </c>
      <c r="W10" s="16">
        <f>+V10+W11</f>
        <v>13.989108875781252</v>
      </c>
    </row>
    <row r="11" spans="1:23" s="17" customFormat="1" x14ac:dyDescent="0.25">
      <c r="A11" s="1" t="s">
        <v>11</v>
      </c>
      <c r="B11" s="8">
        <f t="shared" ref="B11:B42" si="0">SUM(E11:K11)</f>
        <v>89862048.060000002</v>
      </c>
      <c r="C11" s="23">
        <v>130378735</v>
      </c>
      <c r="D11" s="23">
        <f>D12+D18+D28+D54</f>
        <v>0</v>
      </c>
      <c r="E11" s="23">
        <v>7266223.6600000001</v>
      </c>
      <c r="F11" s="23">
        <v>6864031.9699999997</v>
      </c>
      <c r="G11" s="23">
        <v>6427446.7599999998</v>
      </c>
      <c r="H11" s="23">
        <v>11841936.32</v>
      </c>
      <c r="I11" s="23">
        <v>12531385.32</v>
      </c>
      <c r="J11" s="28">
        <f>SUM(E11:E11)+F11+G11+H11+I11</f>
        <v>44931024.030000001</v>
      </c>
      <c r="K11" s="8">
        <f t="shared" ref="K11" si="1">K12+K18+K28+K38+K46+K54+K64+K69+K72</f>
        <v>0</v>
      </c>
      <c r="N11" s="6">
        <v>1</v>
      </c>
      <c r="O11" s="6">
        <v>1.05</v>
      </c>
      <c r="P11" s="6">
        <f>+O11*1.05</f>
        <v>1.1025</v>
      </c>
      <c r="Q11" s="6">
        <f t="shared" ref="Q11:U11" si="2">+P11*1.05</f>
        <v>1.1576250000000001</v>
      </c>
      <c r="R11" s="6">
        <f t="shared" si="2"/>
        <v>1.2155062500000002</v>
      </c>
      <c r="S11" s="6">
        <f t="shared" si="2"/>
        <v>1.2762815625000004</v>
      </c>
      <c r="T11" s="6">
        <f t="shared" si="2"/>
        <v>1.3400956406250004</v>
      </c>
      <c r="U11" s="6">
        <f t="shared" si="2"/>
        <v>1.4071004226562505</v>
      </c>
      <c r="V11" s="6">
        <v>1.48</v>
      </c>
      <c r="W11" s="6">
        <f>+V11*2</f>
        <v>2.96</v>
      </c>
    </row>
    <row r="12" spans="1:23" s="17" customFormat="1" ht="15" customHeight="1" x14ac:dyDescent="0.25">
      <c r="A12" s="2" t="s">
        <v>12</v>
      </c>
      <c r="B12" s="9">
        <f t="shared" si="0"/>
        <v>64885421.920000002</v>
      </c>
      <c r="C12" s="24">
        <v>84718018</v>
      </c>
      <c r="D12" s="24">
        <f t="shared" ref="D12:K12" si="3">SUM(D13:D17)</f>
        <v>0</v>
      </c>
      <c r="E12" s="24">
        <v>5514379.1299999999</v>
      </c>
      <c r="F12" s="24">
        <v>5573397.8399999999</v>
      </c>
      <c r="G12" s="24">
        <v>5368256.2300000004</v>
      </c>
      <c r="H12" s="24">
        <v>5728390.25</v>
      </c>
      <c r="I12" s="24">
        <v>10258287.51</v>
      </c>
      <c r="J12" s="24">
        <f t="shared" ref="J12:J75" si="4">SUM(E12:E12)+F12+G12+H12+I12</f>
        <v>32442710.960000001</v>
      </c>
      <c r="K12" s="9">
        <f t="shared" si="3"/>
        <v>0</v>
      </c>
      <c r="N12" s="18"/>
    </row>
    <row r="13" spans="1:23" s="7" customFormat="1" x14ac:dyDescent="0.25">
      <c r="A13" s="3" t="s">
        <v>13</v>
      </c>
      <c r="B13" s="11">
        <f t="shared" si="0"/>
        <v>47916375.919999994</v>
      </c>
      <c r="C13" s="25">
        <v>65662600</v>
      </c>
      <c r="D13" s="25">
        <v>0</v>
      </c>
      <c r="E13" s="26">
        <v>4755100</v>
      </c>
      <c r="F13" s="26">
        <v>4805100</v>
      </c>
      <c r="G13" s="26">
        <v>4626100</v>
      </c>
      <c r="H13" s="26">
        <v>4957712.01</v>
      </c>
      <c r="I13" s="26">
        <v>4814175.95</v>
      </c>
      <c r="J13" s="24">
        <f t="shared" si="4"/>
        <v>23958187.959999997</v>
      </c>
      <c r="K13" s="11">
        <v>0</v>
      </c>
    </row>
    <row r="14" spans="1:23" s="7" customFormat="1" x14ac:dyDescent="0.25">
      <c r="A14" s="3" t="s">
        <v>14</v>
      </c>
      <c r="B14" s="11">
        <f t="shared" si="0"/>
        <v>9846866.6600000001</v>
      </c>
      <c r="C14" s="25">
        <v>10132401</v>
      </c>
      <c r="D14" s="25">
        <v>0</v>
      </c>
      <c r="E14" s="26">
        <v>50000</v>
      </c>
      <c r="F14" s="26">
        <v>50000</v>
      </c>
      <c r="G14" s="26">
        <v>50000</v>
      </c>
      <c r="H14" s="26">
        <v>50000</v>
      </c>
      <c r="I14" s="26">
        <v>4723433.33</v>
      </c>
      <c r="J14" s="24">
        <f t="shared" si="4"/>
        <v>4923433.33</v>
      </c>
      <c r="K14" s="11">
        <v>0</v>
      </c>
    </row>
    <row r="15" spans="1:23" s="7" customFormat="1" ht="15" customHeight="1" x14ac:dyDescent="0.25">
      <c r="A15" s="3" t="s">
        <v>15</v>
      </c>
      <c r="B15" s="11">
        <f t="shared" si="0"/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4">
        <f t="shared" si="4"/>
        <v>0</v>
      </c>
      <c r="K15" s="11">
        <v>0</v>
      </c>
    </row>
    <row r="16" spans="1:23" s="7" customFormat="1" x14ac:dyDescent="0.25">
      <c r="A16" s="3" t="s">
        <v>16</v>
      </c>
      <c r="B16" s="11">
        <f t="shared" si="0"/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4">
        <f t="shared" si="4"/>
        <v>0</v>
      </c>
      <c r="K16" s="11">
        <v>0</v>
      </c>
    </row>
    <row r="17" spans="1:11" s="7" customFormat="1" ht="30" x14ac:dyDescent="0.25">
      <c r="A17" s="3" t="s">
        <v>17</v>
      </c>
      <c r="B17" s="11">
        <f t="shared" si="0"/>
        <v>7122179.3400000008</v>
      </c>
      <c r="C17" s="25">
        <v>8723017</v>
      </c>
      <c r="D17" s="25">
        <v>0</v>
      </c>
      <c r="E17" s="26">
        <v>709279.13</v>
      </c>
      <c r="F17" s="26">
        <v>718297.84</v>
      </c>
      <c r="G17" s="26">
        <v>692156.23</v>
      </c>
      <c r="H17" s="26">
        <v>720678.24</v>
      </c>
      <c r="I17" s="26">
        <v>720678.23</v>
      </c>
      <c r="J17" s="24">
        <f t="shared" si="4"/>
        <v>3561089.6700000004</v>
      </c>
      <c r="K17" s="11">
        <v>0</v>
      </c>
    </row>
    <row r="18" spans="1:11" s="17" customFormat="1" x14ac:dyDescent="0.25">
      <c r="A18" s="2" t="s">
        <v>18</v>
      </c>
      <c r="B18" s="9">
        <f t="shared" si="0"/>
        <v>21949849.719999999</v>
      </c>
      <c r="C18" s="24">
        <v>33851961</v>
      </c>
      <c r="D18" s="24">
        <f t="shared" ref="D18:K18" si="5">SUM(D19:D27)</f>
        <v>0</v>
      </c>
      <c r="E18" s="24">
        <v>1751844.53</v>
      </c>
      <c r="F18" s="24">
        <v>1261547.1299999999</v>
      </c>
      <c r="G18" s="24">
        <v>1059190.53</v>
      </c>
      <c r="H18" s="24">
        <v>5343898.72</v>
      </c>
      <c r="I18" s="24">
        <v>1558443.95</v>
      </c>
      <c r="J18" s="24">
        <f t="shared" si="4"/>
        <v>10974924.859999999</v>
      </c>
      <c r="K18" s="9">
        <f t="shared" si="5"/>
        <v>0</v>
      </c>
    </row>
    <row r="19" spans="1:11" s="7" customFormat="1" x14ac:dyDescent="0.25">
      <c r="A19" s="3" t="s">
        <v>19</v>
      </c>
      <c r="B19" s="11">
        <f t="shared" si="0"/>
        <v>2637281.54</v>
      </c>
      <c r="C19" s="25">
        <v>3696000</v>
      </c>
      <c r="D19" s="25">
        <v>0</v>
      </c>
      <c r="E19" s="26">
        <v>279277.78000000003</v>
      </c>
      <c r="F19" s="26">
        <v>250174.86</v>
      </c>
      <c r="G19" s="26">
        <v>270203.83</v>
      </c>
      <c r="H19" s="26">
        <v>253482.66</v>
      </c>
      <c r="I19" s="26">
        <v>265501.64</v>
      </c>
      <c r="J19" s="24">
        <f t="shared" si="4"/>
        <v>1318640.77</v>
      </c>
      <c r="K19" s="11">
        <v>0</v>
      </c>
    </row>
    <row r="20" spans="1:11" s="7" customFormat="1" ht="30" x14ac:dyDescent="0.25">
      <c r="A20" s="3" t="s">
        <v>20</v>
      </c>
      <c r="B20" s="11">
        <f t="shared" si="0"/>
        <v>0</v>
      </c>
      <c r="C20" s="25">
        <v>0</v>
      </c>
      <c r="D20" s="25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4">
        <f t="shared" si="4"/>
        <v>0</v>
      </c>
      <c r="K20" s="11">
        <v>0</v>
      </c>
    </row>
    <row r="21" spans="1:11" s="7" customFormat="1" x14ac:dyDescent="0.25">
      <c r="A21" s="3" t="s">
        <v>21</v>
      </c>
      <c r="B21" s="11">
        <f t="shared" si="0"/>
        <v>204002</v>
      </c>
      <c r="C21" s="25">
        <v>1980961</v>
      </c>
      <c r="D21" s="25">
        <v>0</v>
      </c>
      <c r="E21" s="26">
        <v>0</v>
      </c>
      <c r="F21" s="26">
        <v>227142.6</v>
      </c>
      <c r="G21" s="26">
        <v>-181500</v>
      </c>
      <c r="H21" s="26">
        <v>30902.400000000001</v>
      </c>
      <c r="I21" s="26">
        <v>25456</v>
      </c>
      <c r="J21" s="24">
        <f t="shared" si="4"/>
        <v>102001</v>
      </c>
      <c r="K21" s="11">
        <v>0</v>
      </c>
    </row>
    <row r="22" spans="1:11" s="7" customFormat="1" ht="18" customHeight="1" x14ac:dyDescent="0.25">
      <c r="A22" s="3" t="s">
        <v>22</v>
      </c>
      <c r="B22" s="11">
        <f t="shared" si="0"/>
        <v>0</v>
      </c>
      <c r="C22" s="25">
        <v>300000</v>
      </c>
      <c r="D22" s="25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4">
        <f t="shared" si="4"/>
        <v>0</v>
      </c>
      <c r="K22" s="11">
        <v>0</v>
      </c>
    </row>
    <row r="23" spans="1:11" s="7" customFormat="1" x14ac:dyDescent="0.25">
      <c r="A23" s="3" t="s">
        <v>23</v>
      </c>
      <c r="B23" s="11">
        <f t="shared" si="0"/>
        <v>10848198.960000001</v>
      </c>
      <c r="C23" s="25">
        <v>13200000</v>
      </c>
      <c r="D23" s="25">
        <v>0</v>
      </c>
      <c r="E23" s="26">
        <v>1078681.6000000001</v>
      </c>
      <c r="F23" s="26">
        <v>0</v>
      </c>
      <c r="G23" s="26">
        <v>0</v>
      </c>
      <c r="H23" s="26">
        <v>4345417.88</v>
      </c>
      <c r="I23" s="26">
        <v>0</v>
      </c>
      <c r="J23" s="24">
        <f t="shared" si="4"/>
        <v>5424099.4800000004</v>
      </c>
      <c r="K23" s="11">
        <v>0</v>
      </c>
    </row>
    <row r="24" spans="1:11" s="7" customFormat="1" x14ac:dyDescent="0.25">
      <c r="A24" s="3" t="s">
        <v>24</v>
      </c>
      <c r="B24" s="11">
        <f t="shared" si="0"/>
        <v>4362196.0200000005</v>
      </c>
      <c r="C24" s="25">
        <v>5120500</v>
      </c>
      <c r="D24" s="25">
        <v>0</v>
      </c>
      <c r="E24" s="26">
        <v>393885.15</v>
      </c>
      <c r="F24" s="26">
        <v>676578.79</v>
      </c>
      <c r="G24" s="26">
        <v>390146.87</v>
      </c>
      <c r="H24" s="26">
        <v>384095.78</v>
      </c>
      <c r="I24" s="26">
        <v>336391.42</v>
      </c>
      <c r="J24" s="24">
        <f t="shared" si="4"/>
        <v>2181098.0100000002</v>
      </c>
      <c r="K24" s="11">
        <v>0</v>
      </c>
    </row>
    <row r="25" spans="1:11" s="7" customFormat="1" ht="45" x14ac:dyDescent="0.25">
      <c r="A25" s="3" t="s">
        <v>25</v>
      </c>
      <c r="B25" s="11">
        <f t="shared" si="0"/>
        <v>431520.4</v>
      </c>
      <c r="C25" s="25">
        <v>790600</v>
      </c>
      <c r="D25" s="25">
        <v>0</v>
      </c>
      <c r="E25" s="26">
        <v>0</v>
      </c>
      <c r="F25" s="26">
        <v>60155.88</v>
      </c>
      <c r="G25" s="26">
        <v>0</v>
      </c>
      <c r="H25" s="26">
        <v>0</v>
      </c>
      <c r="I25" s="26">
        <v>155604.32</v>
      </c>
      <c r="J25" s="24">
        <f t="shared" si="4"/>
        <v>215760.2</v>
      </c>
      <c r="K25" s="11">
        <v>0</v>
      </c>
    </row>
    <row r="26" spans="1:11" s="7" customFormat="1" ht="30" x14ac:dyDescent="0.25">
      <c r="A26" s="3" t="s">
        <v>26</v>
      </c>
      <c r="B26" s="11">
        <f t="shared" si="0"/>
        <v>1672348</v>
      </c>
      <c r="C26" s="25">
        <v>3463900</v>
      </c>
      <c r="D26" s="25">
        <v>0</v>
      </c>
      <c r="E26" s="26">
        <v>0</v>
      </c>
      <c r="F26" s="26">
        <v>47495</v>
      </c>
      <c r="G26" s="26">
        <v>377495</v>
      </c>
      <c r="H26" s="26">
        <v>330000</v>
      </c>
      <c r="I26" s="26">
        <v>81184</v>
      </c>
      <c r="J26" s="24">
        <f t="shared" si="4"/>
        <v>836174</v>
      </c>
      <c r="K26" s="11">
        <v>0</v>
      </c>
    </row>
    <row r="27" spans="1:11" s="7" customFormat="1" ht="30" x14ac:dyDescent="0.25">
      <c r="A27" s="3" t="s">
        <v>27</v>
      </c>
      <c r="B27" s="11">
        <f t="shared" si="0"/>
        <v>1794302.7999999998</v>
      </c>
      <c r="C27" s="25">
        <v>5300000</v>
      </c>
      <c r="D27" s="25">
        <v>0</v>
      </c>
      <c r="E27" s="26">
        <v>0</v>
      </c>
      <c r="F27" s="26">
        <v>0</v>
      </c>
      <c r="G27" s="26">
        <v>202844.83</v>
      </c>
      <c r="H27" s="26">
        <v>0</v>
      </c>
      <c r="I27" s="26">
        <v>694306.57</v>
      </c>
      <c r="J27" s="24">
        <f t="shared" si="4"/>
        <v>897151.39999999991</v>
      </c>
      <c r="K27" s="11">
        <v>0</v>
      </c>
    </row>
    <row r="28" spans="1:11" s="17" customFormat="1" x14ac:dyDescent="0.25">
      <c r="A28" s="2" t="s">
        <v>28</v>
      </c>
      <c r="B28" s="9">
        <f t="shared" si="0"/>
        <v>2326776.42</v>
      </c>
      <c r="C28" s="24">
        <v>4663783</v>
      </c>
      <c r="D28" s="24">
        <f t="shared" ref="D28:K28" si="6">SUM(D29:D37)</f>
        <v>0</v>
      </c>
      <c r="E28" s="24">
        <f t="shared" si="6"/>
        <v>0</v>
      </c>
      <c r="F28" s="24">
        <v>29087</v>
      </c>
      <c r="G28" s="24">
        <v>0</v>
      </c>
      <c r="H28" s="24">
        <v>419647.35</v>
      </c>
      <c r="I28" s="24">
        <v>714653.86</v>
      </c>
      <c r="J28" s="24">
        <f t="shared" si="4"/>
        <v>1163388.21</v>
      </c>
      <c r="K28" s="9">
        <f t="shared" si="6"/>
        <v>0</v>
      </c>
    </row>
    <row r="29" spans="1:11" s="7" customFormat="1" ht="30" x14ac:dyDescent="0.25">
      <c r="A29" s="3" t="s">
        <v>29</v>
      </c>
      <c r="B29" s="11">
        <f t="shared" si="0"/>
        <v>88340.160000000003</v>
      </c>
      <c r="C29" s="25">
        <v>180000</v>
      </c>
      <c r="D29" s="25">
        <v>0</v>
      </c>
      <c r="E29" s="26">
        <v>0</v>
      </c>
      <c r="F29" s="26">
        <v>19588</v>
      </c>
      <c r="G29" s="26">
        <v>0</v>
      </c>
      <c r="H29" s="26">
        <v>24582.080000000002</v>
      </c>
      <c r="I29" s="26">
        <v>0</v>
      </c>
      <c r="J29" s="24">
        <f t="shared" si="4"/>
        <v>44170.080000000002</v>
      </c>
      <c r="K29" s="11">
        <v>0</v>
      </c>
    </row>
    <row r="30" spans="1:11" s="7" customFormat="1" x14ac:dyDescent="0.25">
      <c r="A30" s="3" t="s">
        <v>30</v>
      </c>
      <c r="B30" s="11">
        <f t="shared" si="0"/>
        <v>0</v>
      </c>
      <c r="C30" s="25">
        <v>120000</v>
      </c>
      <c r="D30" s="25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4">
        <f t="shared" si="4"/>
        <v>0</v>
      </c>
      <c r="K30" s="11">
        <v>0</v>
      </c>
    </row>
    <row r="31" spans="1:11" s="7" customFormat="1" ht="30" x14ac:dyDescent="0.25">
      <c r="A31" s="3" t="s">
        <v>31</v>
      </c>
      <c r="B31" s="11">
        <f t="shared" si="0"/>
        <v>37024.620000000003</v>
      </c>
      <c r="C31" s="25">
        <v>161340</v>
      </c>
      <c r="D31" s="25">
        <v>0</v>
      </c>
      <c r="E31" s="26">
        <v>0</v>
      </c>
      <c r="F31" s="26">
        <v>0</v>
      </c>
      <c r="G31" s="26">
        <v>0</v>
      </c>
      <c r="H31" s="26">
        <v>10651.86</v>
      </c>
      <c r="I31" s="26">
        <v>7860.45</v>
      </c>
      <c r="J31" s="24">
        <f t="shared" si="4"/>
        <v>18512.310000000001</v>
      </c>
      <c r="K31" s="11">
        <v>0</v>
      </c>
    </row>
    <row r="32" spans="1:11" s="7" customFormat="1" x14ac:dyDescent="0.25">
      <c r="A32" s="3" t="s">
        <v>32</v>
      </c>
      <c r="B32" s="11">
        <f t="shared" si="0"/>
        <v>0</v>
      </c>
      <c r="C32" s="26">
        <v>0</v>
      </c>
      <c r="D32" s="25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4">
        <f t="shared" si="4"/>
        <v>0</v>
      </c>
      <c r="K32" s="11">
        <v>0</v>
      </c>
    </row>
    <row r="33" spans="1:11" s="7" customFormat="1" ht="30" x14ac:dyDescent="0.25">
      <c r="A33" s="3" t="s">
        <v>33</v>
      </c>
      <c r="B33" s="11">
        <f t="shared" si="0"/>
        <v>0</v>
      </c>
      <c r="C33" s="26">
        <v>0</v>
      </c>
      <c r="D33" s="25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4">
        <f t="shared" si="4"/>
        <v>0</v>
      </c>
      <c r="K33" s="11">
        <v>0</v>
      </c>
    </row>
    <row r="34" spans="1:11" s="7" customFormat="1" ht="30" x14ac:dyDescent="0.25">
      <c r="A34" s="3" t="s">
        <v>34</v>
      </c>
      <c r="B34" s="11">
        <f t="shared" si="0"/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4">
        <f t="shared" si="4"/>
        <v>0</v>
      </c>
      <c r="K34" s="11">
        <v>0</v>
      </c>
    </row>
    <row r="35" spans="1:11" s="7" customFormat="1" ht="30" x14ac:dyDescent="0.25">
      <c r="A35" s="3" t="s">
        <v>35</v>
      </c>
      <c r="B35" s="11">
        <f t="shared" si="0"/>
        <v>2100000</v>
      </c>
      <c r="C35" s="25">
        <v>3550000</v>
      </c>
      <c r="D35" s="25">
        <v>0</v>
      </c>
      <c r="E35" s="26">
        <v>0</v>
      </c>
      <c r="F35" s="26">
        <v>0</v>
      </c>
      <c r="G35" s="26">
        <v>0</v>
      </c>
      <c r="H35" s="26">
        <v>350000</v>
      </c>
      <c r="I35" s="26">
        <v>700000</v>
      </c>
      <c r="J35" s="24">
        <f t="shared" si="4"/>
        <v>1050000</v>
      </c>
      <c r="K35" s="11">
        <v>0</v>
      </c>
    </row>
    <row r="36" spans="1:11" s="7" customFormat="1" ht="30" customHeight="1" x14ac:dyDescent="0.25">
      <c r="A36" s="3" t="s">
        <v>36</v>
      </c>
      <c r="B36" s="11">
        <f t="shared" si="0"/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4">
        <f t="shared" si="4"/>
        <v>0</v>
      </c>
      <c r="K36" s="11">
        <v>0</v>
      </c>
    </row>
    <row r="37" spans="1:11" s="7" customFormat="1" x14ac:dyDescent="0.25">
      <c r="A37" s="3" t="s">
        <v>37</v>
      </c>
      <c r="B37" s="11">
        <f t="shared" si="0"/>
        <v>101411.64000000001</v>
      </c>
      <c r="C37" s="25">
        <v>652443</v>
      </c>
      <c r="D37" s="25">
        <v>0</v>
      </c>
      <c r="E37" s="26">
        <v>0</v>
      </c>
      <c r="F37" s="26">
        <v>9499</v>
      </c>
      <c r="G37" s="26">
        <v>0</v>
      </c>
      <c r="H37" s="26">
        <v>34413.410000000003</v>
      </c>
      <c r="I37" s="26">
        <v>6793.41</v>
      </c>
      <c r="J37" s="24">
        <f t="shared" si="4"/>
        <v>50705.820000000007</v>
      </c>
      <c r="K37" s="11">
        <v>0</v>
      </c>
    </row>
    <row r="38" spans="1:11" s="17" customFormat="1" x14ac:dyDescent="0.25">
      <c r="A38" s="2" t="s">
        <v>38</v>
      </c>
      <c r="B38" s="9">
        <f t="shared" si="0"/>
        <v>0</v>
      </c>
      <c r="C38" s="24">
        <f t="shared" ref="C38:E38" si="7">SUM(C39:C45)</f>
        <v>0</v>
      </c>
      <c r="D38" s="24">
        <f t="shared" si="7"/>
        <v>0</v>
      </c>
      <c r="E38" s="24">
        <f t="shared" si="7"/>
        <v>0</v>
      </c>
      <c r="F38" s="24">
        <f t="shared" ref="F38:G38" si="8">SUM(F39:F45)</f>
        <v>0</v>
      </c>
      <c r="G38" s="24">
        <f t="shared" si="8"/>
        <v>0</v>
      </c>
      <c r="H38" s="24">
        <f t="shared" ref="H38:I38" si="9">SUM(H39:H45)</f>
        <v>0</v>
      </c>
      <c r="I38" s="24">
        <f t="shared" si="9"/>
        <v>0</v>
      </c>
      <c r="J38" s="24">
        <f t="shared" si="4"/>
        <v>0</v>
      </c>
      <c r="K38" s="9">
        <f t="shared" ref="K38" si="10">SUM(K39:K45)</f>
        <v>0</v>
      </c>
    </row>
    <row r="39" spans="1:11" s="7" customFormat="1" ht="30" x14ac:dyDescent="0.25">
      <c r="A39" s="3" t="s">
        <v>39</v>
      </c>
      <c r="B39" s="11">
        <f t="shared" si="0"/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4">
        <f t="shared" si="4"/>
        <v>0</v>
      </c>
      <c r="K39" s="11">
        <v>0</v>
      </c>
    </row>
    <row r="40" spans="1:11" s="7" customFormat="1" ht="30" x14ac:dyDescent="0.25">
      <c r="A40" s="3" t="s">
        <v>40</v>
      </c>
      <c r="B40" s="11">
        <f t="shared" si="0"/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4">
        <f t="shared" si="4"/>
        <v>0</v>
      </c>
      <c r="K40" s="11">
        <v>0</v>
      </c>
    </row>
    <row r="41" spans="1:11" s="7" customFormat="1" ht="30" x14ac:dyDescent="0.25">
      <c r="A41" s="3" t="s">
        <v>41</v>
      </c>
      <c r="B41" s="11">
        <f t="shared" si="0"/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4">
        <f t="shared" si="4"/>
        <v>0</v>
      </c>
      <c r="K41" s="11">
        <v>0</v>
      </c>
    </row>
    <row r="42" spans="1:11" s="7" customFormat="1" ht="30" x14ac:dyDescent="0.25">
      <c r="A42" s="3" t="s">
        <v>42</v>
      </c>
      <c r="B42" s="11">
        <f t="shared" si="0"/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4">
        <f t="shared" si="4"/>
        <v>0</v>
      </c>
      <c r="K42" s="11">
        <v>0</v>
      </c>
    </row>
    <row r="43" spans="1:11" s="7" customFormat="1" ht="30" x14ac:dyDescent="0.25">
      <c r="A43" s="3" t="s">
        <v>43</v>
      </c>
      <c r="B43" s="11">
        <f t="shared" ref="B43:B76" si="11">SUM(E43:K43)</f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4">
        <f t="shared" si="4"/>
        <v>0</v>
      </c>
      <c r="K43" s="11">
        <v>0</v>
      </c>
    </row>
    <row r="44" spans="1:11" s="7" customFormat="1" ht="30" x14ac:dyDescent="0.25">
      <c r="A44" s="3" t="s">
        <v>44</v>
      </c>
      <c r="B44" s="11">
        <f t="shared" si="11"/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4">
        <f t="shared" si="4"/>
        <v>0</v>
      </c>
      <c r="K44" s="11">
        <v>0</v>
      </c>
    </row>
    <row r="45" spans="1:11" s="7" customFormat="1" ht="30" x14ac:dyDescent="0.25">
      <c r="A45" s="3" t="s">
        <v>45</v>
      </c>
      <c r="B45" s="11">
        <f t="shared" si="11"/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4">
        <f t="shared" si="4"/>
        <v>0</v>
      </c>
      <c r="K45" s="11">
        <v>0</v>
      </c>
    </row>
    <row r="46" spans="1:11" s="17" customFormat="1" x14ac:dyDescent="0.25">
      <c r="A46" s="2" t="s">
        <v>46</v>
      </c>
      <c r="B46" s="9">
        <f t="shared" si="11"/>
        <v>0</v>
      </c>
      <c r="C46" s="24">
        <f t="shared" ref="C46:E46" si="12">SUM(C47:C53)</f>
        <v>0</v>
      </c>
      <c r="D46" s="24">
        <f t="shared" si="12"/>
        <v>0</v>
      </c>
      <c r="E46" s="24">
        <f t="shared" si="12"/>
        <v>0</v>
      </c>
      <c r="F46" s="24">
        <f t="shared" ref="F46:G46" si="13">SUM(F47:F53)</f>
        <v>0</v>
      </c>
      <c r="G46" s="24">
        <f t="shared" si="13"/>
        <v>0</v>
      </c>
      <c r="H46" s="24">
        <f t="shared" ref="H46:I46" si="14">SUM(H47:H53)</f>
        <v>0</v>
      </c>
      <c r="I46" s="24">
        <f t="shared" si="14"/>
        <v>0</v>
      </c>
      <c r="J46" s="24">
        <f t="shared" si="4"/>
        <v>0</v>
      </c>
      <c r="K46" s="9">
        <f t="shared" ref="K46" si="15">SUM(K47:K53)</f>
        <v>0</v>
      </c>
    </row>
    <row r="47" spans="1:11" s="7" customFormat="1" ht="30" x14ac:dyDescent="0.25">
      <c r="A47" s="3" t="s">
        <v>47</v>
      </c>
      <c r="B47" s="11">
        <f t="shared" si="11"/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4">
        <f t="shared" si="4"/>
        <v>0</v>
      </c>
      <c r="K47" s="11">
        <v>0</v>
      </c>
    </row>
    <row r="48" spans="1:11" s="7" customFormat="1" ht="30" x14ac:dyDescent="0.25">
      <c r="A48" s="3" t="s">
        <v>48</v>
      </c>
      <c r="B48" s="11">
        <f t="shared" si="11"/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4">
        <f t="shared" si="4"/>
        <v>0</v>
      </c>
      <c r="K48" s="11">
        <v>0</v>
      </c>
    </row>
    <row r="49" spans="1:11" s="7" customFormat="1" ht="30" x14ac:dyDescent="0.25">
      <c r="A49" s="3" t="s">
        <v>49</v>
      </c>
      <c r="B49" s="11">
        <f t="shared" si="11"/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4">
        <f t="shared" si="4"/>
        <v>0</v>
      </c>
      <c r="K49" s="11">
        <v>0</v>
      </c>
    </row>
    <row r="50" spans="1:11" s="7" customFormat="1" ht="30" x14ac:dyDescent="0.25">
      <c r="A50" s="3" t="s">
        <v>50</v>
      </c>
      <c r="B50" s="11">
        <f t="shared" si="11"/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4">
        <f t="shared" si="4"/>
        <v>0</v>
      </c>
      <c r="K50" s="11">
        <v>0</v>
      </c>
    </row>
    <row r="51" spans="1:11" s="7" customFormat="1" ht="30" x14ac:dyDescent="0.25">
      <c r="A51" s="3" t="s">
        <v>51</v>
      </c>
      <c r="B51" s="11">
        <f t="shared" si="11"/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4">
        <f t="shared" si="4"/>
        <v>0</v>
      </c>
      <c r="K51" s="11">
        <v>0</v>
      </c>
    </row>
    <row r="52" spans="1:11" s="7" customFormat="1" ht="30" x14ac:dyDescent="0.25">
      <c r="A52" s="3" t="s">
        <v>52</v>
      </c>
      <c r="B52" s="11">
        <f t="shared" si="11"/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4">
        <f t="shared" si="4"/>
        <v>0</v>
      </c>
      <c r="K52" s="11">
        <v>0</v>
      </c>
    </row>
    <row r="53" spans="1:11" s="7" customFormat="1" ht="30" x14ac:dyDescent="0.25">
      <c r="A53" s="3" t="s">
        <v>53</v>
      </c>
      <c r="B53" s="11">
        <f t="shared" si="11"/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4">
        <f t="shared" si="4"/>
        <v>0</v>
      </c>
      <c r="K53" s="11">
        <v>0</v>
      </c>
    </row>
    <row r="54" spans="1:11" s="17" customFormat="1" ht="30" x14ac:dyDescent="0.25">
      <c r="A54" s="2" t="s">
        <v>54</v>
      </c>
      <c r="B54" s="9">
        <f t="shared" si="11"/>
        <v>0</v>
      </c>
      <c r="C54" s="24">
        <f t="shared" ref="C54:K54" si="16">SUM(C55:C63)</f>
        <v>150000</v>
      </c>
      <c r="D54" s="24">
        <f t="shared" si="16"/>
        <v>0</v>
      </c>
      <c r="E54" s="24">
        <f t="shared" si="16"/>
        <v>0</v>
      </c>
      <c r="F54" s="24">
        <f t="shared" ref="F54:G54" si="17">SUM(F55:F63)</f>
        <v>0</v>
      </c>
      <c r="G54" s="24">
        <f t="shared" si="17"/>
        <v>0</v>
      </c>
      <c r="H54" s="24">
        <f t="shared" ref="H54:I54" si="18">SUM(H55:H63)</f>
        <v>0</v>
      </c>
      <c r="I54" s="24">
        <f t="shared" si="18"/>
        <v>0</v>
      </c>
      <c r="J54" s="24">
        <f t="shared" si="4"/>
        <v>0</v>
      </c>
      <c r="K54" s="9">
        <f t="shared" si="16"/>
        <v>0</v>
      </c>
    </row>
    <row r="55" spans="1:11" s="7" customFormat="1" x14ac:dyDescent="0.25">
      <c r="A55" s="3" t="s">
        <v>55</v>
      </c>
      <c r="B55" s="11">
        <f t="shared" si="11"/>
        <v>0</v>
      </c>
      <c r="C55" s="25">
        <v>150000</v>
      </c>
      <c r="D55" s="25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4">
        <f t="shared" si="4"/>
        <v>0</v>
      </c>
      <c r="K55" s="11">
        <v>0</v>
      </c>
    </row>
    <row r="56" spans="1:11" s="7" customFormat="1" ht="30" x14ac:dyDescent="0.25">
      <c r="A56" s="3" t="s">
        <v>56</v>
      </c>
      <c r="B56" s="11">
        <f t="shared" si="11"/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4">
        <f t="shared" si="4"/>
        <v>0</v>
      </c>
      <c r="K56" s="11">
        <v>0</v>
      </c>
    </row>
    <row r="57" spans="1:11" s="7" customFormat="1" ht="30" x14ac:dyDescent="0.25">
      <c r="A57" s="3" t="s">
        <v>57</v>
      </c>
      <c r="B57" s="11">
        <f t="shared" si="11"/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4">
        <f t="shared" si="4"/>
        <v>0</v>
      </c>
      <c r="K57" s="11">
        <v>0</v>
      </c>
    </row>
    <row r="58" spans="1:11" s="7" customFormat="1" ht="30" x14ac:dyDescent="0.25">
      <c r="A58" s="3" t="s">
        <v>58</v>
      </c>
      <c r="B58" s="11">
        <f t="shared" si="11"/>
        <v>0</v>
      </c>
      <c r="C58" s="26">
        <v>0</v>
      </c>
      <c r="D58" s="25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4">
        <f t="shared" si="4"/>
        <v>0</v>
      </c>
      <c r="K58" s="11">
        <v>0</v>
      </c>
    </row>
    <row r="59" spans="1:11" s="7" customFormat="1" ht="30" x14ac:dyDescent="0.25">
      <c r="A59" s="3" t="s">
        <v>59</v>
      </c>
      <c r="B59" s="11">
        <f t="shared" si="11"/>
        <v>0</v>
      </c>
      <c r="C59" s="25">
        <v>0</v>
      </c>
      <c r="D59" s="25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4">
        <f t="shared" si="4"/>
        <v>0</v>
      </c>
      <c r="K59" s="11">
        <v>0</v>
      </c>
    </row>
    <row r="60" spans="1:11" s="7" customFormat="1" x14ac:dyDescent="0.25">
      <c r="A60" s="3" t="s">
        <v>60</v>
      </c>
      <c r="B60" s="11">
        <f t="shared" si="11"/>
        <v>0</v>
      </c>
      <c r="C60" s="26"/>
      <c r="D60" s="25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4">
        <f t="shared" si="4"/>
        <v>0</v>
      </c>
      <c r="K60" s="11">
        <v>0</v>
      </c>
    </row>
    <row r="61" spans="1:11" s="7" customFormat="1" x14ac:dyDescent="0.25">
      <c r="A61" s="3" t="s">
        <v>61</v>
      </c>
      <c r="B61" s="11">
        <f t="shared" si="11"/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4">
        <f t="shared" si="4"/>
        <v>0</v>
      </c>
      <c r="K61" s="11">
        <v>0</v>
      </c>
    </row>
    <row r="62" spans="1:11" s="7" customFormat="1" x14ac:dyDescent="0.25">
      <c r="A62" s="3" t="s">
        <v>62</v>
      </c>
      <c r="B62" s="11">
        <f t="shared" si="11"/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4">
        <f t="shared" si="4"/>
        <v>0</v>
      </c>
      <c r="K62" s="11">
        <v>0</v>
      </c>
    </row>
    <row r="63" spans="1:11" s="7" customFormat="1" ht="30" x14ac:dyDescent="0.25">
      <c r="A63" s="3" t="s">
        <v>63</v>
      </c>
      <c r="B63" s="11">
        <f t="shared" si="11"/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4">
        <f t="shared" si="4"/>
        <v>0</v>
      </c>
      <c r="K63" s="11">
        <v>0</v>
      </c>
    </row>
    <row r="64" spans="1:11" s="17" customFormat="1" x14ac:dyDescent="0.25">
      <c r="A64" s="2" t="s">
        <v>64</v>
      </c>
      <c r="B64" s="9">
        <f t="shared" si="11"/>
        <v>0</v>
      </c>
      <c r="C64" s="24">
        <f t="shared" ref="C64:E64" si="19">SUM(C65:C68)</f>
        <v>0</v>
      </c>
      <c r="D64" s="24">
        <f t="shared" si="19"/>
        <v>0</v>
      </c>
      <c r="E64" s="24">
        <f t="shared" si="19"/>
        <v>0</v>
      </c>
      <c r="F64" s="24">
        <f t="shared" ref="F64:G64" si="20">SUM(F65:F68)</f>
        <v>0</v>
      </c>
      <c r="G64" s="24">
        <f t="shared" si="20"/>
        <v>0</v>
      </c>
      <c r="H64" s="24">
        <f t="shared" ref="H64:I64" si="21">SUM(H65:H68)</f>
        <v>0</v>
      </c>
      <c r="I64" s="24">
        <f t="shared" si="21"/>
        <v>0</v>
      </c>
      <c r="J64" s="24">
        <f t="shared" si="4"/>
        <v>0</v>
      </c>
      <c r="K64" s="9">
        <f t="shared" ref="K64" si="22">SUM(K65:K68)</f>
        <v>0</v>
      </c>
    </row>
    <row r="65" spans="1:11" s="7" customFormat="1" x14ac:dyDescent="0.25">
      <c r="A65" s="3" t="s">
        <v>65</v>
      </c>
      <c r="B65" s="11">
        <f t="shared" si="11"/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4">
        <f t="shared" si="4"/>
        <v>0</v>
      </c>
      <c r="K65" s="11">
        <v>0</v>
      </c>
    </row>
    <row r="66" spans="1:11" s="7" customFormat="1" x14ac:dyDescent="0.25">
      <c r="A66" s="3" t="s">
        <v>66</v>
      </c>
      <c r="B66" s="11">
        <f t="shared" si="11"/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4">
        <f t="shared" si="4"/>
        <v>0</v>
      </c>
      <c r="K66" s="11">
        <v>0</v>
      </c>
    </row>
    <row r="67" spans="1:11" s="7" customFormat="1" ht="30" x14ac:dyDescent="0.25">
      <c r="A67" s="3" t="s">
        <v>67</v>
      </c>
      <c r="B67" s="11">
        <f t="shared" si="11"/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4">
        <f t="shared" si="4"/>
        <v>0</v>
      </c>
      <c r="K67" s="11">
        <v>0</v>
      </c>
    </row>
    <row r="68" spans="1:11" s="7" customFormat="1" ht="45" x14ac:dyDescent="0.25">
      <c r="A68" s="3" t="s">
        <v>68</v>
      </c>
      <c r="B68" s="11">
        <f t="shared" si="11"/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4">
        <f t="shared" si="4"/>
        <v>0</v>
      </c>
      <c r="K68" s="11">
        <v>0</v>
      </c>
    </row>
    <row r="69" spans="1:11" s="17" customFormat="1" ht="30" x14ac:dyDescent="0.25">
      <c r="A69" s="2" t="s">
        <v>69</v>
      </c>
      <c r="B69" s="9">
        <f t="shared" si="11"/>
        <v>0</v>
      </c>
      <c r="C69" s="24">
        <f t="shared" ref="C69:E69" si="23">SUM(C70:C71)</f>
        <v>0</v>
      </c>
      <c r="D69" s="24">
        <f t="shared" si="23"/>
        <v>0</v>
      </c>
      <c r="E69" s="24">
        <f t="shared" si="23"/>
        <v>0</v>
      </c>
      <c r="F69" s="24">
        <f t="shared" ref="F69:G69" si="24">SUM(F70:F71)</f>
        <v>0</v>
      </c>
      <c r="G69" s="24">
        <f t="shared" si="24"/>
        <v>0</v>
      </c>
      <c r="H69" s="24">
        <f t="shared" ref="H69:I69" si="25">SUM(H70:H71)</f>
        <v>0</v>
      </c>
      <c r="I69" s="24">
        <f t="shared" si="25"/>
        <v>0</v>
      </c>
      <c r="J69" s="24">
        <f t="shared" si="4"/>
        <v>0</v>
      </c>
      <c r="K69" s="9">
        <f t="shared" ref="K69" si="26">SUM(K70:K71)</f>
        <v>0</v>
      </c>
    </row>
    <row r="70" spans="1:11" s="7" customFormat="1" x14ac:dyDescent="0.25">
      <c r="A70" s="3" t="s">
        <v>70</v>
      </c>
      <c r="B70" s="11">
        <f t="shared" si="11"/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4">
        <f t="shared" si="4"/>
        <v>0</v>
      </c>
      <c r="K70" s="11">
        <v>0</v>
      </c>
    </row>
    <row r="71" spans="1:11" s="7" customFormat="1" ht="30" x14ac:dyDescent="0.25">
      <c r="A71" s="3" t="s">
        <v>71</v>
      </c>
      <c r="B71" s="11">
        <f t="shared" si="11"/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4">
        <f t="shared" si="4"/>
        <v>0</v>
      </c>
      <c r="K71" s="11">
        <v>0</v>
      </c>
    </row>
    <row r="72" spans="1:11" s="17" customFormat="1" x14ac:dyDescent="0.25">
      <c r="A72" s="2" t="s">
        <v>72</v>
      </c>
      <c r="B72" s="9">
        <f t="shared" si="11"/>
        <v>0</v>
      </c>
      <c r="C72" s="24">
        <f t="shared" ref="C72:E72" si="27">SUM(C73:C75)</f>
        <v>0</v>
      </c>
      <c r="D72" s="24">
        <f t="shared" si="27"/>
        <v>0</v>
      </c>
      <c r="E72" s="24">
        <f t="shared" si="27"/>
        <v>0</v>
      </c>
      <c r="F72" s="24">
        <f t="shared" ref="F72:G72" si="28">SUM(F73:F75)</f>
        <v>0</v>
      </c>
      <c r="G72" s="24">
        <f t="shared" si="28"/>
        <v>0</v>
      </c>
      <c r="H72" s="24">
        <f t="shared" ref="H72:I72" si="29">SUM(H73:H75)</f>
        <v>0</v>
      </c>
      <c r="I72" s="24">
        <f t="shared" si="29"/>
        <v>0</v>
      </c>
      <c r="J72" s="24">
        <f t="shared" si="4"/>
        <v>0</v>
      </c>
      <c r="K72" s="9">
        <f t="shared" ref="K72" si="30">SUM(K73:K75)</f>
        <v>0</v>
      </c>
    </row>
    <row r="73" spans="1:11" s="7" customFormat="1" ht="30" x14ac:dyDescent="0.25">
      <c r="A73" s="3" t="s">
        <v>73</v>
      </c>
      <c r="B73" s="11">
        <f t="shared" si="11"/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4">
        <f t="shared" si="4"/>
        <v>0</v>
      </c>
      <c r="K73" s="11">
        <v>0</v>
      </c>
    </row>
    <row r="74" spans="1:11" s="7" customFormat="1" ht="30" x14ac:dyDescent="0.25">
      <c r="A74" s="3" t="s">
        <v>74</v>
      </c>
      <c r="B74" s="11">
        <f t="shared" si="11"/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4">
        <f t="shared" si="4"/>
        <v>0</v>
      </c>
      <c r="K74" s="11">
        <v>0</v>
      </c>
    </row>
    <row r="75" spans="1:11" s="7" customFormat="1" ht="30" x14ac:dyDescent="0.25">
      <c r="A75" s="3" t="s">
        <v>75</v>
      </c>
      <c r="B75" s="11">
        <f t="shared" si="11"/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4">
        <f t="shared" si="4"/>
        <v>0</v>
      </c>
      <c r="K75" s="11">
        <v>0</v>
      </c>
    </row>
    <row r="76" spans="1:11" s="7" customFormat="1" x14ac:dyDescent="0.25">
      <c r="A76" s="4" t="s">
        <v>76</v>
      </c>
      <c r="B76" s="12">
        <f t="shared" si="11"/>
        <v>89862048.060000002</v>
      </c>
      <c r="C76" s="27">
        <f>C11</f>
        <v>130378735</v>
      </c>
      <c r="D76" s="27">
        <f t="shared" ref="D76" si="31">D11</f>
        <v>0</v>
      </c>
      <c r="E76" s="27">
        <f>E11</f>
        <v>7266223.6600000001</v>
      </c>
      <c r="F76" s="27">
        <f>F11</f>
        <v>6864031.9699999997</v>
      </c>
      <c r="G76" s="27">
        <f>G11</f>
        <v>6427446.7599999998</v>
      </c>
      <c r="H76" s="27">
        <f>H11</f>
        <v>11841936.32</v>
      </c>
      <c r="I76" s="27">
        <f>I11</f>
        <v>12531385.32</v>
      </c>
      <c r="J76" s="27">
        <f t="shared" ref="J76:J89" si="32">SUM(E76:E76)+F76+G76+H76+I76</f>
        <v>44931024.030000001</v>
      </c>
      <c r="K76" s="12">
        <f t="shared" ref="K76" si="33">K11</f>
        <v>0</v>
      </c>
    </row>
    <row r="77" spans="1:11" s="7" customFormat="1" ht="5.0999999999999996" customHeight="1" x14ac:dyDescent="0.25">
      <c r="A77" s="3"/>
      <c r="B77" s="10"/>
      <c r="C77" s="34"/>
      <c r="D77" s="34"/>
      <c r="E77" s="11"/>
      <c r="F77" s="11"/>
      <c r="G77" s="11"/>
      <c r="H77" s="11"/>
      <c r="I77" s="11"/>
      <c r="J77" s="38">
        <f t="shared" si="32"/>
        <v>0</v>
      </c>
      <c r="K77" s="10"/>
    </row>
    <row r="78" spans="1:11" s="7" customFormat="1" x14ac:dyDescent="0.25">
      <c r="A78" s="1" t="s">
        <v>77</v>
      </c>
      <c r="B78" s="8">
        <f t="shared" ref="B78:B87" si="34">SUM(E78:K78)</f>
        <v>0</v>
      </c>
      <c r="C78" s="35">
        <f t="shared" ref="C78:D78" si="35">C79+C82+C85</f>
        <v>0</v>
      </c>
      <c r="D78" s="35">
        <f t="shared" si="35"/>
        <v>0</v>
      </c>
      <c r="E78" s="8">
        <f>E79+E82+E85</f>
        <v>0</v>
      </c>
      <c r="F78" s="8">
        <f>F79+F82+F85</f>
        <v>0</v>
      </c>
      <c r="G78" s="8">
        <f>G79+G82+G85</f>
        <v>0</v>
      </c>
      <c r="H78" s="8">
        <f>H79+H82+H85</f>
        <v>0</v>
      </c>
      <c r="I78" s="8">
        <f>I79+I82+I85</f>
        <v>0</v>
      </c>
      <c r="J78" s="35">
        <f t="shared" si="32"/>
        <v>0</v>
      </c>
      <c r="K78" s="8">
        <f t="shared" ref="K78" si="36">K79+K82+K85</f>
        <v>0</v>
      </c>
    </row>
    <row r="79" spans="1:11" s="17" customFormat="1" ht="15" customHeight="1" x14ac:dyDescent="0.25">
      <c r="A79" s="2" t="s">
        <v>78</v>
      </c>
      <c r="B79" s="9">
        <f t="shared" si="34"/>
        <v>0</v>
      </c>
      <c r="C79" s="36">
        <f t="shared" ref="C79:D79" si="37">SUM(C80:C81)</f>
        <v>0</v>
      </c>
      <c r="D79" s="36">
        <f t="shared" si="37"/>
        <v>0</v>
      </c>
      <c r="E79" s="9">
        <f>SUM(E80:E81)</f>
        <v>0</v>
      </c>
      <c r="F79" s="9">
        <f>SUM(F80:F81)</f>
        <v>0</v>
      </c>
      <c r="G79" s="9">
        <f>SUM(G80:G81)</f>
        <v>0</v>
      </c>
      <c r="H79" s="9">
        <f>SUM(H80:H81)</f>
        <v>0</v>
      </c>
      <c r="I79" s="9">
        <f>SUM(I80:I81)</f>
        <v>0</v>
      </c>
      <c r="J79" s="36">
        <f t="shared" si="32"/>
        <v>0</v>
      </c>
      <c r="K79" s="9">
        <f t="shared" ref="K79" si="38">SUM(K80:K81)</f>
        <v>0</v>
      </c>
    </row>
    <row r="80" spans="1:11" s="7" customFormat="1" ht="30" x14ac:dyDescent="0.25">
      <c r="A80" s="3" t="s">
        <v>79</v>
      </c>
      <c r="B80" s="11">
        <f t="shared" si="34"/>
        <v>0</v>
      </c>
      <c r="C80" s="34">
        <v>0</v>
      </c>
      <c r="D80" s="34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34">
        <f t="shared" si="32"/>
        <v>0</v>
      </c>
      <c r="K80" s="11">
        <v>0</v>
      </c>
    </row>
    <row r="81" spans="1:11" s="7" customFormat="1" ht="30" x14ac:dyDescent="0.25">
      <c r="A81" s="3" t="s">
        <v>80</v>
      </c>
      <c r="B81" s="11">
        <f t="shared" si="34"/>
        <v>0</v>
      </c>
      <c r="C81" s="34">
        <v>0</v>
      </c>
      <c r="D81" s="34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34">
        <f t="shared" si="32"/>
        <v>0</v>
      </c>
      <c r="K81" s="11">
        <v>0</v>
      </c>
    </row>
    <row r="82" spans="1:11" s="17" customFormat="1" x14ac:dyDescent="0.25">
      <c r="A82" s="2" t="s">
        <v>81</v>
      </c>
      <c r="B82" s="9">
        <f t="shared" si="34"/>
        <v>0</v>
      </c>
      <c r="C82" s="36">
        <f t="shared" ref="C82:D82" si="39">SUM(C83:C84)</f>
        <v>0</v>
      </c>
      <c r="D82" s="36">
        <f t="shared" si="39"/>
        <v>0</v>
      </c>
      <c r="E82" s="9">
        <f>SUM(E83:E84)</f>
        <v>0</v>
      </c>
      <c r="F82" s="9">
        <f>SUM(F83:F84)</f>
        <v>0</v>
      </c>
      <c r="G82" s="9">
        <f>SUM(G83:G84)</f>
        <v>0</v>
      </c>
      <c r="H82" s="9">
        <f>SUM(H83:H84)</f>
        <v>0</v>
      </c>
      <c r="I82" s="9">
        <f>SUM(I83:I84)</f>
        <v>0</v>
      </c>
      <c r="J82" s="36">
        <f t="shared" si="32"/>
        <v>0</v>
      </c>
      <c r="K82" s="9">
        <f t="shared" ref="K82" si="40">SUM(K83:K84)</f>
        <v>0</v>
      </c>
    </row>
    <row r="83" spans="1:11" s="7" customFormat="1" ht="30" x14ac:dyDescent="0.25">
      <c r="A83" s="3" t="s">
        <v>82</v>
      </c>
      <c r="B83" s="11">
        <f t="shared" si="34"/>
        <v>0</v>
      </c>
      <c r="C83" s="34">
        <v>0</v>
      </c>
      <c r="D83" s="34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34">
        <f t="shared" si="32"/>
        <v>0</v>
      </c>
      <c r="K83" s="11">
        <v>0</v>
      </c>
    </row>
    <row r="84" spans="1:11" s="7" customFormat="1" ht="30" x14ac:dyDescent="0.25">
      <c r="A84" s="3" t="s">
        <v>83</v>
      </c>
      <c r="B84" s="11">
        <f t="shared" si="34"/>
        <v>0</v>
      </c>
      <c r="C84" s="34">
        <v>0</v>
      </c>
      <c r="D84" s="34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34">
        <f t="shared" si="32"/>
        <v>0</v>
      </c>
      <c r="K84" s="11">
        <v>0</v>
      </c>
    </row>
    <row r="85" spans="1:11" s="17" customFormat="1" ht="15" customHeight="1" x14ac:dyDescent="0.25">
      <c r="A85" s="2" t="s">
        <v>84</v>
      </c>
      <c r="B85" s="9">
        <f t="shared" si="34"/>
        <v>0</v>
      </c>
      <c r="C85" s="36">
        <f t="shared" ref="C85:D85" si="41">SUM(C86)</f>
        <v>0</v>
      </c>
      <c r="D85" s="36">
        <f t="shared" si="41"/>
        <v>0</v>
      </c>
      <c r="E85" s="9">
        <f>SUM(E86)</f>
        <v>0</v>
      </c>
      <c r="F85" s="9">
        <f>SUM(F86)</f>
        <v>0</v>
      </c>
      <c r="G85" s="9">
        <f>SUM(G86)</f>
        <v>0</v>
      </c>
      <c r="H85" s="9">
        <f>SUM(H86)</f>
        <v>0</v>
      </c>
      <c r="I85" s="9">
        <f>SUM(I86)</f>
        <v>0</v>
      </c>
      <c r="J85" s="36">
        <f t="shared" si="32"/>
        <v>0</v>
      </c>
      <c r="K85" s="9">
        <f t="shared" ref="K85" si="42">SUM(K86)</f>
        <v>0</v>
      </c>
    </row>
    <row r="86" spans="1:11" s="7" customFormat="1" ht="30" x14ac:dyDescent="0.25">
      <c r="A86" s="3" t="s">
        <v>85</v>
      </c>
      <c r="B86" s="11">
        <f t="shared" si="34"/>
        <v>0</v>
      </c>
      <c r="C86" s="34">
        <v>0</v>
      </c>
      <c r="D86" s="34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34">
        <f t="shared" si="32"/>
        <v>0</v>
      </c>
      <c r="K86" s="11">
        <v>0</v>
      </c>
    </row>
    <row r="87" spans="1:11" s="7" customFormat="1" x14ac:dyDescent="0.25">
      <c r="A87" s="4" t="s">
        <v>86</v>
      </c>
      <c r="B87" s="12">
        <f t="shared" si="34"/>
        <v>0</v>
      </c>
      <c r="C87" s="37">
        <f t="shared" ref="C87:D87" si="43">C78</f>
        <v>0</v>
      </c>
      <c r="D87" s="37">
        <f t="shared" si="43"/>
        <v>0</v>
      </c>
      <c r="E87" s="12">
        <f>E78</f>
        <v>0</v>
      </c>
      <c r="F87" s="12">
        <f>F78</f>
        <v>0</v>
      </c>
      <c r="G87" s="12">
        <f>G78</f>
        <v>0</v>
      </c>
      <c r="H87" s="12">
        <f>H78</f>
        <v>0</v>
      </c>
      <c r="I87" s="12">
        <f>I78</f>
        <v>0</v>
      </c>
      <c r="J87" s="37">
        <f t="shared" si="32"/>
        <v>0</v>
      </c>
      <c r="K87" s="12">
        <f t="shared" ref="K87" si="44">K78</f>
        <v>0</v>
      </c>
    </row>
    <row r="88" spans="1:11" s="31" customFormat="1" ht="5.0999999999999996" customHeight="1" x14ac:dyDescent="0.25">
      <c r="B88" s="41"/>
      <c r="C88" s="42"/>
      <c r="D88" s="43"/>
      <c r="E88" s="41"/>
      <c r="F88" s="41"/>
      <c r="G88" s="41"/>
      <c r="H88" s="41"/>
      <c r="I88" s="41"/>
      <c r="J88" s="43">
        <f t="shared" si="32"/>
        <v>0</v>
      </c>
      <c r="K88" s="41"/>
    </row>
    <row r="89" spans="1:11" s="7" customFormat="1" ht="31.5" x14ac:dyDescent="0.25">
      <c r="A89" s="5" t="s">
        <v>87</v>
      </c>
      <c r="B89" s="13">
        <f>SUM(E89:K89)</f>
        <v>89862048.060000002</v>
      </c>
      <c r="C89" s="39">
        <f>C76+C87</f>
        <v>130378735</v>
      </c>
      <c r="D89" s="39">
        <f t="shared" ref="D89" si="45">D76+D87</f>
        <v>0</v>
      </c>
      <c r="E89" s="14">
        <f>E76+E87</f>
        <v>7266223.6600000001</v>
      </c>
      <c r="F89" s="14">
        <f>F76+F87</f>
        <v>6864031.9699999997</v>
      </c>
      <c r="G89" s="14">
        <f>G76+G87</f>
        <v>6427446.7599999998</v>
      </c>
      <c r="H89" s="14">
        <f>H76+H87</f>
        <v>11841936.32</v>
      </c>
      <c r="I89" s="14">
        <f>I76+I87</f>
        <v>12531385.32</v>
      </c>
      <c r="J89" s="39">
        <f t="shared" si="32"/>
        <v>44931024.030000001</v>
      </c>
      <c r="K89" s="14">
        <f t="shared" ref="K89" si="46">K76+K87</f>
        <v>0</v>
      </c>
    </row>
    <row r="90" spans="1:11" x14ac:dyDescent="0.25">
      <c r="A90" t="s">
        <v>88</v>
      </c>
    </row>
    <row r="91" spans="1:11" x14ac:dyDescent="0.25">
      <c r="A91" t="s">
        <v>89</v>
      </c>
    </row>
    <row r="92" spans="1:11" x14ac:dyDescent="0.25">
      <c r="A92" t="s">
        <v>90</v>
      </c>
    </row>
    <row r="93" spans="1:11" x14ac:dyDescent="0.25">
      <c r="A93" t="s">
        <v>6</v>
      </c>
    </row>
    <row r="94" spans="1:11" x14ac:dyDescent="0.25">
      <c r="A94" t="s">
        <v>91</v>
      </c>
    </row>
    <row r="95" spans="1:11" x14ac:dyDescent="0.25">
      <c r="A95" t="s">
        <v>92</v>
      </c>
      <c r="J95" s="32"/>
    </row>
    <row r="96" spans="1:11" x14ac:dyDescent="0.25">
      <c r="A96" s="47"/>
      <c r="B96" s="47"/>
      <c r="C96" s="47"/>
      <c r="D96" s="47"/>
      <c r="E96" s="47"/>
    </row>
  </sheetData>
  <mergeCells count="6">
    <mergeCell ref="A96:E96"/>
    <mergeCell ref="A1:K1"/>
    <mergeCell ref="A8:K8"/>
    <mergeCell ref="A9:K9"/>
    <mergeCell ref="A2:J5"/>
    <mergeCell ref="A7:J7"/>
  </mergeCells>
  <printOptions horizontalCentered="1"/>
  <pageMargins left="0.39370078740157483" right="0.39370078740157483" top="7.874015748031496E-2" bottom="7.874015748031496E-2" header="0" footer="0.31496062992125984"/>
  <pageSetup scale="61" fitToHeight="0" orientation="portrait" r:id="rId1"/>
  <rowBreaks count="2" manualBreakCount="2">
    <brk id="49" max="8" man="1"/>
    <brk id="108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(2024-05)</vt:lpstr>
      <vt:lpstr>'Plantilla Ejecución (2024-05)'!Área_de_impresión</vt:lpstr>
      <vt:lpstr>'Plantilla Ejecución (2024-05)'!Títulos_a_imprimir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2024-06-04T15:15:06Z</cp:lastPrinted>
  <dcterms:created xsi:type="dcterms:W3CDTF">2018-04-17T18:57:16Z</dcterms:created>
  <dcterms:modified xsi:type="dcterms:W3CDTF">2024-06-04T15:15:50Z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