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m_veras_cambioclimaticogobdo_onmicrosoft_com/Documents/DIVISION FINANCIERA/DIGEPRES/PRESUPUESTO/"/>
    </mc:Choice>
  </mc:AlternateContent>
  <xr:revisionPtr revIDLastSave="23" documentId="8_{9BEEE8C4-7FC0-4FCA-A3F3-3E450D35C4DE}" xr6:coauthVersionLast="47" xr6:coauthVersionMax="47" xr10:uidLastSave="{1AA8E7D6-6BF5-42A2-BB16-A46904E857BA}"/>
  <bookViews>
    <workbookView xWindow="-120" yWindow="-120" windowWidth="29040" windowHeight="15720" tabRatio="881" xr2:uid="{00000000-000D-0000-FFFF-FFFF00000000}"/>
  </bookViews>
  <sheets>
    <sheet name="Plantilla Ejecución (2024-11)" sheetId="31" r:id="rId1"/>
  </sheets>
  <definedNames>
    <definedName name="_xlnm.Print_Area" localSheetId="0">'Plantilla Ejecución (2024-11)'!$A$1:$P$109</definedName>
    <definedName name="_xlnm.Print_Titles" localSheetId="0">'Plantilla Ejecución (2024-11)'!$10:$10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2" i="31" l="1"/>
  <c r="P13" i="31"/>
  <c r="P14" i="31"/>
  <c r="P15" i="31"/>
  <c r="P16" i="31"/>
  <c r="P17" i="31"/>
  <c r="P18" i="31"/>
  <c r="P19" i="31"/>
  <c r="P20" i="31"/>
  <c r="P21" i="31"/>
  <c r="P22" i="31"/>
  <c r="P23" i="31"/>
  <c r="P24" i="31"/>
  <c r="P25" i="31"/>
  <c r="P26" i="31"/>
  <c r="P27" i="31"/>
  <c r="P28" i="31"/>
  <c r="P29" i="31"/>
  <c r="P30" i="31"/>
  <c r="P31" i="31"/>
  <c r="P32" i="31"/>
  <c r="P33" i="31"/>
  <c r="P34" i="31"/>
  <c r="P35" i="31"/>
  <c r="P36" i="31"/>
  <c r="P37" i="31"/>
  <c r="P38" i="31"/>
  <c r="P39" i="31"/>
  <c r="P40" i="31"/>
  <c r="P41" i="31"/>
  <c r="P42" i="31"/>
  <c r="P43" i="31"/>
  <c r="P44" i="31"/>
  <c r="P45" i="31"/>
  <c r="P46" i="31"/>
  <c r="P47" i="31"/>
  <c r="P48" i="31"/>
  <c r="P49" i="31"/>
  <c r="P50" i="31"/>
  <c r="P51" i="31"/>
  <c r="P52" i="31"/>
  <c r="P53" i="31"/>
  <c r="P54" i="31"/>
  <c r="P55" i="31"/>
  <c r="P56" i="31"/>
  <c r="P57" i="31"/>
  <c r="P58" i="31"/>
  <c r="P59" i="31"/>
  <c r="P60" i="31"/>
  <c r="P61" i="31"/>
  <c r="P62" i="31"/>
  <c r="P63" i="31"/>
  <c r="P64" i="31"/>
  <c r="P65" i="31"/>
  <c r="P66" i="31"/>
  <c r="P67" i="31"/>
  <c r="P68" i="31"/>
  <c r="P69" i="31"/>
  <c r="P70" i="31"/>
  <c r="P71" i="31"/>
  <c r="P72" i="31"/>
  <c r="P73" i="31"/>
  <c r="P74" i="31"/>
  <c r="P75" i="31"/>
  <c r="P76" i="31"/>
  <c r="P77" i="31"/>
  <c r="P78" i="31"/>
  <c r="P79" i="31"/>
  <c r="P80" i="31"/>
  <c r="P81" i="31"/>
  <c r="P82" i="31"/>
  <c r="P83" i="31"/>
  <c r="P84" i="31"/>
  <c r="P85" i="31"/>
  <c r="P86" i="31"/>
  <c r="P87" i="31"/>
  <c r="P88" i="31"/>
  <c r="P89" i="31"/>
  <c r="P11" i="31"/>
  <c r="O85" i="31"/>
  <c r="O82" i="31"/>
  <c r="O78" i="31" s="1"/>
  <c r="O87" i="31" s="1"/>
  <c r="O79" i="31"/>
  <c r="O76" i="31"/>
  <c r="O89" i="31" s="1"/>
  <c r="O72" i="31"/>
  <c r="O69" i="31"/>
  <c r="O64" i="31"/>
  <c r="O46" i="31"/>
  <c r="O38" i="31"/>
  <c r="N85" i="31"/>
  <c r="N82" i="31"/>
  <c r="N79" i="31"/>
  <c r="N78" i="31" s="1"/>
  <c r="N87" i="31" s="1"/>
  <c r="N76" i="31"/>
  <c r="N72" i="31"/>
  <c r="N69" i="31"/>
  <c r="N64" i="31"/>
  <c r="N46" i="31"/>
  <c r="N38" i="31"/>
  <c r="M85" i="31"/>
  <c r="M82" i="31"/>
  <c r="M79" i="31"/>
  <c r="M76" i="31"/>
  <c r="M72" i="31"/>
  <c r="M69" i="31"/>
  <c r="M64" i="31"/>
  <c r="M46" i="31"/>
  <c r="M38" i="31"/>
  <c r="L85" i="31"/>
  <c r="L82" i="31"/>
  <c r="L79" i="31"/>
  <c r="L76" i="31"/>
  <c r="L72" i="31"/>
  <c r="L69" i="31"/>
  <c r="L64" i="31"/>
  <c r="L46" i="31"/>
  <c r="L38" i="31"/>
  <c r="K85" i="31"/>
  <c r="K82" i="31"/>
  <c r="K79" i="31"/>
  <c r="K76" i="31"/>
  <c r="K72" i="31"/>
  <c r="K69" i="31"/>
  <c r="K64" i="31"/>
  <c r="K46" i="31"/>
  <c r="K38" i="31"/>
  <c r="J85" i="31"/>
  <c r="J82" i="31"/>
  <c r="J79" i="31"/>
  <c r="J76" i="31"/>
  <c r="J72" i="31"/>
  <c r="J69" i="31"/>
  <c r="J64" i="31"/>
  <c r="J46" i="31"/>
  <c r="J38" i="31"/>
  <c r="I85" i="31"/>
  <c r="I82" i="31"/>
  <c r="I79" i="31"/>
  <c r="I76" i="31"/>
  <c r="I72" i="31"/>
  <c r="I69" i="31"/>
  <c r="I64" i="31"/>
  <c r="I54" i="31"/>
  <c r="I46" i="31"/>
  <c r="I38" i="31"/>
  <c r="H85" i="31"/>
  <c r="H82" i="31"/>
  <c r="H79" i="31"/>
  <c r="H76" i="31"/>
  <c r="H72" i="31"/>
  <c r="H69" i="31"/>
  <c r="H64" i="31"/>
  <c r="H54" i="31"/>
  <c r="H46" i="31"/>
  <c r="H38" i="31"/>
  <c r="G85" i="31"/>
  <c r="G82" i="31"/>
  <c r="G79" i="31"/>
  <c r="G76" i="31"/>
  <c r="G72" i="31"/>
  <c r="G69" i="31"/>
  <c r="G64" i="31"/>
  <c r="G54" i="31"/>
  <c r="G46" i="31"/>
  <c r="G38" i="31"/>
  <c r="F85" i="31"/>
  <c r="F82" i="31"/>
  <c r="F79" i="31"/>
  <c r="F76" i="31"/>
  <c r="F72" i="31"/>
  <c r="F69" i="31"/>
  <c r="F64" i="31"/>
  <c r="F54" i="31"/>
  <c r="F46" i="31"/>
  <c r="F38" i="31"/>
  <c r="E76" i="31"/>
  <c r="C76" i="31"/>
  <c r="N89" i="31" l="1"/>
  <c r="J78" i="31"/>
  <c r="J87" i="31" s="1"/>
  <c r="J89" i="31" s="1"/>
  <c r="L78" i="31"/>
  <c r="L87" i="31" s="1"/>
  <c r="L89" i="31" s="1"/>
  <c r="M78" i="31"/>
  <c r="M87" i="31" s="1"/>
  <c r="M89" i="31"/>
  <c r="I78" i="31"/>
  <c r="I87" i="31" s="1"/>
  <c r="I89" i="31" s="1"/>
  <c r="K78" i="31"/>
  <c r="K87" i="31" s="1"/>
  <c r="K89" i="31" s="1"/>
  <c r="H78" i="31"/>
  <c r="H87" i="31" s="1"/>
  <c r="H89" i="31" s="1"/>
  <c r="G78" i="31"/>
  <c r="G87" i="31" s="1"/>
  <c r="G89" i="31" s="1"/>
  <c r="F78" i="31"/>
  <c r="D72" i="31"/>
  <c r="E72" i="31"/>
  <c r="D69" i="31"/>
  <c r="E69" i="31"/>
  <c r="D64" i="31"/>
  <c r="E64" i="31"/>
  <c r="D54" i="31"/>
  <c r="E54" i="31"/>
  <c r="D46" i="31"/>
  <c r="E46" i="31"/>
  <c r="D38" i="31"/>
  <c r="E38" i="31"/>
  <c r="D85" i="31"/>
  <c r="C85" i="31"/>
  <c r="D82" i="31"/>
  <c r="C82" i="31"/>
  <c r="D79" i="31"/>
  <c r="C79" i="31"/>
  <c r="C72" i="31"/>
  <c r="C69" i="31"/>
  <c r="C64" i="31"/>
  <c r="C46" i="31"/>
  <c r="C38" i="31"/>
  <c r="C54" i="31"/>
  <c r="D28" i="31"/>
  <c r="D18" i="31"/>
  <c r="D12" i="31"/>
  <c r="F87" i="31" l="1"/>
  <c r="D78" i="31"/>
  <c r="D87" i="31" s="1"/>
  <c r="C78" i="31"/>
  <c r="C87" i="31" s="1"/>
  <c r="C89" i="31" s="1"/>
  <c r="D11" i="31"/>
  <c r="D76" i="31" s="1"/>
  <c r="B70" i="31"/>
  <c r="B71" i="31"/>
  <c r="B73" i="31"/>
  <c r="B74" i="31"/>
  <c r="B75" i="31"/>
  <c r="B60" i="31"/>
  <c r="B61" i="31"/>
  <c r="B62" i="31"/>
  <c r="B63" i="31"/>
  <c r="B65" i="31"/>
  <c r="B66" i="31"/>
  <c r="B67" i="31"/>
  <c r="B68" i="31"/>
  <c r="B48" i="31"/>
  <c r="B49" i="31"/>
  <c r="B50" i="31"/>
  <c r="B51" i="31"/>
  <c r="B52" i="31"/>
  <c r="B53" i="31"/>
  <c r="B56" i="31"/>
  <c r="B57" i="31"/>
  <c r="B58" i="31"/>
  <c r="B59" i="31"/>
  <c r="B39" i="31"/>
  <c r="B40" i="31"/>
  <c r="B41" i="31"/>
  <c r="B42" i="31"/>
  <c r="B43" i="31"/>
  <c r="B44" i="31"/>
  <c r="B45" i="31"/>
  <c r="B47" i="31"/>
  <c r="B32" i="31"/>
  <c r="B33" i="31"/>
  <c r="B34" i="31"/>
  <c r="B35" i="31"/>
  <c r="B36" i="31"/>
  <c r="B37" i="31"/>
  <c r="B25" i="31"/>
  <c r="B26" i="31"/>
  <c r="B27" i="31"/>
  <c r="B30" i="31"/>
  <c r="B31" i="31"/>
  <c r="B20" i="31"/>
  <c r="B21" i="31"/>
  <c r="B22" i="31"/>
  <c r="B23" i="31"/>
  <c r="B24" i="31"/>
  <c r="B16" i="31"/>
  <c r="B17" i="31"/>
  <c r="B14" i="31"/>
  <c r="B80" i="31"/>
  <c r="B81" i="31"/>
  <c r="B83" i="31"/>
  <c r="B84" i="31"/>
  <c r="B86" i="31"/>
  <c r="F89" i="31" l="1"/>
  <c r="B15" i="31"/>
  <c r="B55" i="31"/>
  <c r="B19" i="31"/>
  <c r="B29" i="31"/>
  <c r="B13" i="31"/>
  <c r="D89" i="31"/>
  <c r="Q85" i="31"/>
  <c r="E85" i="31"/>
  <c r="Q82" i="31"/>
  <c r="E82" i="31"/>
  <c r="Q79" i="31"/>
  <c r="E79" i="31"/>
  <c r="Q72" i="31"/>
  <c r="Q69" i="31"/>
  <c r="Q64" i="31"/>
  <c r="Q54" i="31"/>
  <c r="Q46" i="31"/>
  <c r="Q38" i="31"/>
  <c r="Q28" i="31"/>
  <c r="E28" i="31"/>
  <c r="Q18" i="31"/>
  <c r="Q12" i="31"/>
  <c r="AC11" i="31"/>
  <c r="V11" i="31"/>
  <c r="W11" i="31" s="1"/>
  <c r="X11" i="31" s="1"/>
  <c r="Y11" i="31" s="1"/>
  <c r="Z11" i="31" s="1"/>
  <c r="AA11" i="31" s="1"/>
  <c r="B82" i="31" l="1"/>
  <c r="B79" i="31"/>
  <c r="B64" i="31"/>
  <c r="B69" i="31"/>
  <c r="B72" i="31"/>
  <c r="B46" i="31"/>
  <c r="B54" i="31"/>
  <c r="B28" i="31"/>
  <c r="B85" i="31"/>
  <c r="Q11" i="31"/>
  <c r="Q76" i="31" s="1"/>
  <c r="Q78" i="31"/>
  <c r="Q87" i="31" s="1"/>
  <c r="E78" i="31"/>
  <c r="AB10" i="31"/>
  <c r="AC10" i="31" s="1"/>
  <c r="B78" i="31" l="1"/>
  <c r="B12" i="31"/>
  <c r="E87" i="31"/>
  <c r="Q89" i="31"/>
  <c r="B87" i="31" l="1"/>
  <c r="E89" i="31"/>
  <c r="B89" i="31" l="1"/>
  <c r="B18" i="31"/>
  <c r="B76" i="31"/>
  <c r="B11" i="31"/>
  <c r="B38" i="31"/>
</calcChain>
</file>

<file path=xl/sharedStrings.xml><?xml version="1.0" encoding="utf-8"?>
<sst xmlns="http://schemas.openxmlformats.org/spreadsheetml/2006/main" count="107" uniqueCount="106">
  <si>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</si>
  <si>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</si>
  <si>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</si>
  <si>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</si>
  <si>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</si>
  <si>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En RD$</t>
  </si>
  <si>
    <t>4. Fecha de imputación: último día del mes analizado</t>
  </si>
  <si>
    <t>Detalle</t>
  </si>
  <si>
    <t xml:space="preserve">Total </t>
  </si>
  <si>
    <t xml:space="preserve">Enero 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</si>
  <si>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</si>
  <si>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</si>
  <si>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</si>
  <si>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</si>
  <si>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</si>
  <si>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</si>
  <si>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</si>
  <si>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</si>
  <si>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</si>
  <si>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</si>
  <si>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</si>
  <si>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</si>
  <si>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</si>
  <si>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</si>
  <si>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</si>
  <si>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</si>
  <si>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</si>
  <si>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</si>
  <si>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</si>
  <si>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</si>
  <si>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</si>
  <si>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</si>
  <si>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</si>
  <si>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</si>
  <si>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</si>
  <si>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</si>
  <si>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</si>
  <si>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</si>
  <si>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</si>
  <si>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</si>
  <si>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</si>
  <si>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</si>
  <si>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</si>
  <si>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</si>
  <si>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</si>
  <si>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</si>
  <si>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</si>
  <si>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</si>
  <si>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</si>
  <si>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</si>
  <si>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</si>
  <si>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</si>
  <si>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</si>
  <si>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</si>
  <si>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</si>
  <si>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</si>
  <si>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</si>
  <si>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</si>
  <si>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</si>
  <si>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</si>
  <si>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</si>
  <si>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</si>
  <si>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</si>
  <si>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</si>
  <si>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</si>
  <si>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</si>
  <si>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</si>
  <si>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</si>
  <si>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</si>
  <si>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</si>
  <si>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</si>
  <si>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</si>
  <si>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</si>
  <si>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</si>
  <si>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</si>
  <si>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</si>
  <si>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</si>
  <si>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</si>
  <si>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</si>
  <si>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</si>
  <si>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</si>
  <si>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</si>
  <si>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</si>
  <si>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</si>
  <si>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</si>
  <si>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</si>
  <si>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</si>
  <si>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</si>
  <si>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1. Gasto devengado</t>
  </si>
  <si>
    <t>2. Se presenta el gasto por mes; cada mes se debe actualizar el gasto devengado de los meses anteriores</t>
  </si>
  <si>
    <t>3. Se presenta la clasificación objetal del gasto al nivel de cuenta</t>
  </si>
  <si>
    <t>5. Fecha de registro: el día 10 del mes siguiente al analizado</t>
  </si>
  <si>
    <t>6. Fuente: Sistema de Información de la Gestión Financiera (SIGEF)</t>
  </si>
  <si>
    <t xml:space="preserve">Presupuesto Aprobado </t>
  </si>
  <si>
    <t xml:space="preserve">Presupuesto Modificado </t>
  </si>
  <si>
    <t>Año 2024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</si>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</sst>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5"/>
      <name val="Calibri"/>
      <family val="2"/>
      <scheme val="minor"/>
    </font>
    <font>
      <sz val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3" fontId="1" fillId="0" borderId="0" xfId="1" applyFont="1" applyAlignment="1">
      <alignment vertical="center"/>
    </xf>
    <xf numFmtId="0" fontId="0" fillId="0" borderId="0" xfId="0" applyAlignment="1">
      <alignment vertical="center"/>
    </xf>
    <xf numFmtId="43" fontId="1" fillId="0" borderId="1" xfId="1" applyFont="1" applyBorder="1" applyAlignment="1">
      <alignment horizontal="right" vertical="center" wrapText="1"/>
    </xf>
    <xf numFmtId="43" fontId="1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 vertical="center"/>
    </xf>
    <xf numFmtId="43" fontId="0" fillId="0" borderId="0" xfId="1" applyFont="1" applyAlignment="1">
      <alignment horizontal="right" vertical="center" wrapText="1"/>
    </xf>
    <xf numFmtId="43" fontId="1" fillId="2" borderId="2" xfId="1" applyFont="1" applyFill="1" applyBorder="1" applyAlignment="1">
      <alignment horizontal="right" vertical="center" wrapText="1"/>
    </xf>
    <xf numFmtId="43" fontId="1" fillId="3" borderId="0" xfId="1" applyFont="1" applyFill="1" applyBorder="1" applyAlignment="1">
      <alignment horizontal="right" vertical="center" wrapText="1"/>
    </xf>
    <xf numFmtId="43" fontId="1" fillId="3" borderId="2" xfId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/>
    </xf>
    <xf numFmtId="43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9" fontId="1" fillId="0" borderId="0" xfId="2" applyFont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3" fontId="6" fillId="0" borderId="1" xfId="1" applyFont="1" applyBorder="1" applyAlignment="1">
      <alignment vertical="center" wrapText="1"/>
    </xf>
    <xf numFmtId="43" fontId="6" fillId="0" borderId="0" xfId="1" applyFont="1" applyAlignment="1">
      <alignment vertical="center" wrapText="1"/>
    </xf>
    <xf numFmtId="43" fontId="7" fillId="0" borderId="0" xfId="1" applyFont="1" applyBorder="1" applyAlignment="1">
      <alignment vertical="center" wrapText="1"/>
    </xf>
    <xf numFmtId="43" fontId="7" fillId="0" borderId="0" xfId="1" applyFont="1" applyAlignment="1">
      <alignment vertical="center" wrapText="1"/>
    </xf>
    <xf numFmtId="43" fontId="6" fillId="2" borderId="2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11" fillId="0" borderId="0" xfId="0" applyFont="1" applyAlignment="1">
      <alignment horizontal="center" vertical="center" wrapText="1"/>
    </xf>
    <xf numFmtId="43" fontId="7" fillId="0" borderId="0" xfId="1" applyFont="1" applyAlignment="1">
      <alignment horizontal="right" vertical="center" wrapText="1"/>
    </xf>
    <xf numFmtId="43" fontId="6" fillId="0" borderId="1" xfId="1" applyFont="1" applyBorder="1" applyAlignment="1">
      <alignment horizontal="right" vertical="center" wrapText="1"/>
    </xf>
    <xf numFmtId="43" fontId="6" fillId="0" borderId="0" xfId="1" applyFont="1" applyAlignment="1">
      <alignment horizontal="right" vertical="center" wrapText="1"/>
    </xf>
    <xf numFmtId="43" fontId="6" fillId="2" borderId="2" xfId="1" applyFont="1" applyFill="1" applyBorder="1" applyAlignment="1">
      <alignment horizontal="right" vertical="center" wrapText="1"/>
    </xf>
    <xf numFmtId="43" fontId="7" fillId="0" borderId="0" xfId="1" applyFont="1" applyAlignment="1">
      <alignment horizontal="right" vertical="center"/>
    </xf>
    <xf numFmtId="43" fontId="6" fillId="3" borderId="2" xfId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1" applyFont="1" applyAlignment="1">
      <alignment horizontal="right" vertical="center"/>
    </xf>
    <xf numFmtId="0" fontId="10" fillId="3" borderId="0" xfId="0" applyFont="1" applyFill="1" applyAlignment="1">
      <alignment horizontal="center" vertical="center" wrapText="1"/>
    </xf>
    <xf numFmtId="43" fontId="10" fillId="3" borderId="0" xfId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542925</xdr:colOff>
      <xdr:row>0</xdr:row>
      <xdr:rowOff>85725</xdr:rowOff>
    </xdr:from>
    <xdr:to>
      <xdr:col>8</xdr:col>
      <xdr:colOff>142323</xdr:colOff>
      <xdr:row>6</xdr:row>
      <xdr:rowOff>50325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7E85752-DD36-42D6-9196-666DED385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85725"/>
          <a:ext cx="1447248" cy="1260000"/>
        </a:xfrm>
        <a:prstGeom prst="rect">
          <a:avLst/>
        </a:prstGeom>
      </xdr:spPr>
    </xdr:pic>
    <xdr:clientData/>
  </xdr:twoCellAnchor>
  <xdr:twoCellAnchor editAs="oneCell">
    <xdr:from>
      <xdr:col>2</xdr:col>
      <xdr:colOff>1059318</xdr:colOff>
      <xdr:row>97</xdr:row>
      <xdr:rowOff>114300</xdr:rowOff>
    </xdr:from>
    <xdr:to>
      <xdr:col>11</xdr:col>
      <xdr:colOff>171449</xdr:colOff>
      <xdr:row>108</xdr:row>
      <xdr:rowOff>428625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81C2E8-B817-F986-3334-0E9A0ED4E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64418" y="27508200"/>
          <a:ext cx="7779881" cy="2409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B1BAA-CAA9-4AC5-A7B7-424C5992E8B6}">
  <sheetPr>
    <tabColor theme="5" tint="-0.249977111117893"/>
    <pageSetUpPr fitToPage="1"/>
  </sheetPr>
  <dimension ref="A1:AC109"/>
  <sheetViews>
    <sheetView showGridLines="0" tabSelected="1" view="pageBreakPreview" zoomScaleNormal="100" zoomScaleSheetLayoutView="100" workbookViewId="0">
      <selection activeCell="M97" sqref="M97"/>
    </sheetView>
  </sheetViews>
  <sheetFormatPr baseColWidth="10" defaultColWidth="9.140625" defaultRowHeight="15" x14ac:dyDescent="0.25"/>
  <cols>
    <col min="1" max="1" width="40.5703125" customWidth="1"/>
    <col min="2" max="2" width="14.140625" style="7" hidden="1" customWidth="1"/>
    <col min="3" max="3" width="16.28515625" style="7" customWidth="1"/>
    <col min="4" max="4" width="16.7109375" style="40" customWidth="1"/>
    <col min="5" max="15" width="13.85546875" customWidth="1"/>
    <col min="16" max="16" width="15.7109375" customWidth="1"/>
    <col min="17" max="17" width="8.7109375" hidden="1" customWidth="1"/>
    <col min="18" max="18" width="96.7109375" bestFit="1" customWidth="1"/>
    <col min="20" max="27" width="6" bestFit="1" customWidth="1"/>
    <col min="28" max="29" width="7" bestFit="1" customWidth="1"/>
  </cols>
  <sheetData>
    <row r="1" spans="1:29" s="7" customFormat="1" ht="18.75" x14ac:dyDescent="0.25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29" s="7" customFormat="1" ht="18.75" customHeight="1" x14ac:dyDescent="0.25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21"/>
      <c r="R2" s="22" t="s">
        <v>0</v>
      </c>
    </row>
    <row r="3" spans="1:29" s="7" customFormat="1" ht="18.75" customHeigh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21"/>
      <c r="R3" s="15" t="s">
        <v>1</v>
      </c>
    </row>
    <row r="4" spans="1:29" s="7" customFormat="1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21"/>
      <c r="R4" s="15" t="s">
        <v>2</v>
      </c>
    </row>
    <row r="5" spans="1:29" s="7" customFormat="1" ht="18.75" customHeight="1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21"/>
      <c r="R5" s="15" t="s">
        <v>4</v>
      </c>
    </row>
    <row r="6" spans="1:29" s="31" customFormat="1" ht="8.25" x14ac:dyDescent="0.25">
      <c r="A6" s="29"/>
      <c r="B6" s="29"/>
      <c r="C6" s="29"/>
      <c r="D6" s="33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30"/>
    </row>
    <row r="7" spans="1:29" s="7" customFormat="1" ht="15.75" customHeight="1" x14ac:dyDescent="0.25">
      <c r="A7" s="49" t="s">
        <v>95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21"/>
      <c r="R7" s="15"/>
    </row>
    <row r="8" spans="1:29" s="7" customFormat="1" ht="15.75" customHeight="1" x14ac:dyDescent="0.25">
      <c r="A8" s="49" t="s">
        <v>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29" s="7" customFormat="1" ht="15" customHeight="1" x14ac:dyDescent="0.25">
      <c r="A9" s="50" t="s">
        <v>5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</row>
    <row r="10" spans="1:29" s="7" customFormat="1" ht="30" customHeight="1" x14ac:dyDescent="0.25">
      <c r="A10" s="19" t="s">
        <v>7</v>
      </c>
      <c r="B10" s="20" t="s">
        <v>8</v>
      </c>
      <c r="C10" s="45" t="s">
        <v>93</v>
      </c>
      <c r="D10" s="45" t="s">
        <v>94</v>
      </c>
      <c r="E10" s="46" t="s">
        <v>9</v>
      </c>
      <c r="F10" s="46" t="s">
        <v>96</v>
      </c>
      <c r="G10" s="46" t="s">
        <v>97</v>
      </c>
      <c r="H10" s="46" t="s">
        <v>98</v>
      </c>
      <c r="I10" s="46" t="s">
        <v>99</v>
      </c>
      <c r="J10" s="46" t="s">
        <v>100</v>
      </c>
      <c r="K10" s="46" t="s">
        <v>101</v>
      </c>
      <c r="L10" s="46" t="s">
        <v>102</v>
      </c>
      <c r="M10" s="46" t="s">
        <v>103</v>
      </c>
      <c r="N10" s="46" t="s">
        <v>104</v>
      </c>
      <c r="O10" s="46" t="s">
        <v>105</v>
      </c>
      <c r="P10" s="44" t="s">
        <v>8</v>
      </c>
      <c r="Q10" s="20" t="s">
        <v>10</v>
      </c>
      <c r="AB10" s="16">
        <f>SUM(T11:AB11)</f>
        <v>11.029108875781253</v>
      </c>
      <c r="AC10" s="16">
        <f>+AB10+AC11</f>
        <v>13.989108875781252</v>
      </c>
    </row>
    <row r="11" spans="1:29" s="17" customFormat="1" x14ac:dyDescent="0.25">
      <c r="A11" s="1" t="s">
        <v>11</v>
      </c>
      <c r="B11" s="8">
        <f>SUM(E11:Q11)</f>
        <v>209305341.22000003</v>
      </c>
      <c r="C11" s="23">
        <v>130378735</v>
      </c>
      <c r="D11" s="23">
        <f>D12+D18+D28+D54</f>
        <v>0</v>
      </c>
      <c r="E11" s="23">
        <v>7266223.6600000001</v>
      </c>
      <c r="F11" s="23">
        <v>6864031.9699999997</v>
      </c>
      <c r="G11" s="23">
        <v>6427446.7599999998</v>
      </c>
      <c r="H11" s="23">
        <v>11841936.32</v>
      </c>
      <c r="I11" s="23">
        <v>12531385.32</v>
      </c>
      <c r="J11" s="23">
        <v>7864852.54</v>
      </c>
      <c r="K11" s="23">
        <v>7012025.2300000004</v>
      </c>
      <c r="L11" s="23">
        <v>6792036.2199999997</v>
      </c>
      <c r="M11" s="23">
        <v>7303983.54</v>
      </c>
      <c r="N11" s="23">
        <v>17614603.93</v>
      </c>
      <c r="O11" s="23">
        <v>13134145.119999999</v>
      </c>
      <c r="P11" s="28">
        <f>SUM(E11:E11)+F11+G11+H11+I11+J11+K11+L11+M11+N11+O11</f>
        <v>104652670.61000001</v>
      </c>
      <c r="Q11" s="8">
        <f t="shared" ref="Q11" si="0">Q12+Q18+Q28+Q38+Q46+Q54+Q64+Q69+Q72</f>
        <v>0</v>
      </c>
      <c r="T11" s="6">
        <v>1</v>
      </c>
      <c r="U11" s="6">
        <v>1.05</v>
      </c>
      <c r="V11" s="6">
        <f>+U11*1.05</f>
        <v>1.1025</v>
      </c>
      <c r="W11" s="6">
        <f t="shared" ref="W11:AA11" si="1">+V11*1.05</f>
        <v>1.1576250000000001</v>
      </c>
      <c r="X11" s="6">
        <f t="shared" si="1"/>
        <v>1.2155062500000002</v>
      </c>
      <c r="Y11" s="6">
        <f t="shared" si="1"/>
        <v>1.2762815625000004</v>
      </c>
      <c r="Z11" s="6">
        <f t="shared" si="1"/>
        <v>1.3400956406250004</v>
      </c>
      <c r="AA11" s="6">
        <f t="shared" si="1"/>
        <v>1.4071004226562505</v>
      </c>
      <c r="AB11" s="6">
        <v>1.48</v>
      </c>
      <c r="AC11" s="6">
        <f>+AB11*2</f>
        <v>2.96</v>
      </c>
    </row>
    <row r="12" spans="1:29" s="17" customFormat="1" ht="15" customHeight="1" x14ac:dyDescent="0.25">
      <c r="A12" s="2" t="s">
        <v>12</v>
      </c>
      <c r="B12" s="9">
        <f>SUM(E12:Q12)</f>
        <v>148443339.12</v>
      </c>
      <c r="C12" s="24">
        <v>84718018</v>
      </c>
      <c r="D12" s="24">
        <f t="shared" ref="D12:Q12" si="2">SUM(D13:D17)</f>
        <v>0</v>
      </c>
      <c r="E12" s="24">
        <v>5514379.1299999999</v>
      </c>
      <c r="F12" s="24">
        <v>5573397.8399999999</v>
      </c>
      <c r="G12" s="24">
        <v>5368256.2300000004</v>
      </c>
      <c r="H12" s="24">
        <v>5728390.25</v>
      </c>
      <c r="I12" s="24">
        <v>10258287.51</v>
      </c>
      <c r="J12" s="24">
        <v>5528507.2300000004</v>
      </c>
      <c r="K12" s="24">
        <v>5342789.1399999997</v>
      </c>
      <c r="L12" s="24">
        <v>5238038.57</v>
      </c>
      <c r="M12" s="24">
        <v>5280802.3600000003</v>
      </c>
      <c r="N12" s="24">
        <v>10194410.65</v>
      </c>
      <c r="O12" s="24">
        <v>10194410.65</v>
      </c>
      <c r="P12" s="24">
        <f t="shared" ref="P12:P75" si="3">SUM(E12:E12)+F12+G12+H12+I12+J12+K12+L12+M12+N12+O12</f>
        <v>74221669.560000002</v>
      </c>
      <c r="Q12" s="9">
        <f t="shared" si="2"/>
        <v>0</v>
      </c>
      <c r="T12" s="18"/>
    </row>
    <row r="13" spans="1:29" s="7" customFormat="1" x14ac:dyDescent="0.25">
      <c r="A13" s="3" t="s">
        <v>13</v>
      </c>
      <c r="B13" s="11">
        <f>SUM(E13:Q13)</f>
        <v>113445032.95999998</v>
      </c>
      <c r="C13" s="25">
        <v>65662600</v>
      </c>
      <c r="D13" s="25">
        <v>0</v>
      </c>
      <c r="E13" s="26">
        <v>4755100</v>
      </c>
      <c r="F13" s="26">
        <v>4805100</v>
      </c>
      <c r="G13" s="26">
        <v>4626100</v>
      </c>
      <c r="H13" s="26">
        <v>4957712.01</v>
      </c>
      <c r="I13" s="26">
        <v>4814175.95</v>
      </c>
      <c r="J13" s="26">
        <v>4766100</v>
      </c>
      <c r="K13" s="26">
        <v>4572249.3899999997</v>
      </c>
      <c r="L13" s="26">
        <v>4453261.6399999997</v>
      </c>
      <c r="M13" s="26">
        <v>4512433.33</v>
      </c>
      <c r="N13" s="26">
        <v>4715592.66</v>
      </c>
      <c r="O13" s="26">
        <v>9744691.5</v>
      </c>
      <c r="P13" s="24">
        <f t="shared" si="3"/>
        <v>56722516.479999989</v>
      </c>
      <c r="Q13" s="11">
        <v>0</v>
      </c>
    </row>
    <row r="14" spans="1:29" s="7" customFormat="1" x14ac:dyDescent="0.25">
      <c r="A14" s="3" t="s">
        <v>14</v>
      </c>
      <c r="B14" s="11">
        <f>SUM(E14:Q14)</f>
        <v>20065566.66</v>
      </c>
      <c r="C14" s="25">
        <v>10132401</v>
      </c>
      <c r="D14" s="25">
        <v>0</v>
      </c>
      <c r="E14" s="26">
        <v>50000</v>
      </c>
      <c r="F14" s="26">
        <v>50000</v>
      </c>
      <c r="G14" s="26">
        <v>50000</v>
      </c>
      <c r="H14" s="26">
        <v>50000</v>
      </c>
      <c r="I14" s="26">
        <v>4723433.33</v>
      </c>
      <c r="J14" s="26">
        <v>50000</v>
      </c>
      <c r="K14" s="26">
        <v>50000</v>
      </c>
      <c r="L14" s="26">
        <v>50000</v>
      </c>
      <c r="M14" s="26">
        <v>50000</v>
      </c>
      <c r="N14" s="26">
        <v>4763516.67</v>
      </c>
      <c r="O14" s="26">
        <v>145833.32999999999</v>
      </c>
      <c r="P14" s="24">
        <f t="shared" si="3"/>
        <v>10032783.33</v>
      </c>
      <c r="Q14" s="11">
        <v>0</v>
      </c>
    </row>
    <row r="15" spans="1:29" s="7" customFormat="1" ht="15" customHeight="1" x14ac:dyDescent="0.25">
      <c r="A15" s="3" t="s">
        <v>15</v>
      </c>
      <c r="B15" s="11">
        <f>SUM(E15:Q15)</f>
        <v>0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4">
        <f t="shared" si="3"/>
        <v>0</v>
      </c>
      <c r="Q15" s="11">
        <v>0</v>
      </c>
    </row>
    <row r="16" spans="1:29" s="7" customFormat="1" x14ac:dyDescent="0.25">
      <c r="A16" s="3" t="s">
        <v>16</v>
      </c>
      <c r="B16" s="11">
        <f>SUM(E16:Q16)</f>
        <v>0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26">
        <v>0</v>
      </c>
      <c r="N16" s="26">
        <v>0</v>
      </c>
      <c r="O16" s="26">
        <v>0</v>
      </c>
      <c r="P16" s="24">
        <f t="shared" si="3"/>
        <v>0</v>
      </c>
      <c r="Q16" s="11">
        <v>0</v>
      </c>
    </row>
    <row r="17" spans="1:17" s="7" customFormat="1" ht="30" x14ac:dyDescent="0.25">
      <c r="A17" s="3" t="s">
        <v>17</v>
      </c>
      <c r="B17" s="11">
        <f>SUM(E17:Q17)</f>
        <v>15772389.500000002</v>
      </c>
      <c r="C17" s="25">
        <v>8723017</v>
      </c>
      <c r="D17" s="25">
        <v>0</v>
      </c>
      <c r="E17" s="26">
        <v>709279.13</v>
      </c>
      <c r="F17" s="26">
        <v>718297.84</v>
      </c>
      <c r="G17" s="26">
        <v>692156.23</v>
      </c>
      <c r="H17" s="26">
        <v>720678.24</v>
      </c>
      <c r="I17" s="26">
        <v>720678.23</v>
      </c>
      <c r="J17" s="26">
        <v>712407.23</v>
      </c>
      <c r="K17" s="26">
        <v>720539.75</v>
      </c>
      <c r="L17" s="26">
        <v>734776.93</v>
      </c>
      <c r="M17" s="26">
        <v>718369.03</v>
      </c>
      <c r="N17" s="26">
        <v>715301.32</v>
      </c>
      <c r="O17" s="26">
        <v>723710.82</v>
      </c>
      <c r="P17" s="24">
        <f t="shared" si="3"/>
        <v>7886194.7500000009</v>
      </c>
      <c r="Q17" s="11">
        <v>0</v>
      </c>
    </row>
    <row r="18" spans="1:17" s="17" customFormat="1" x14ac:dyDescent="0.25">
      <c r="A18" s="2" t="s">
        <v>18</v>
      </c>
      <c r="B18" s="9">
        <f>SUM(E18:Q18)</f>
        <v>52033738.939999998</v>
      </c>
      <c r="C18" s="24">
        <v>33851961</v>
      </c>
      <c r="D18" s="24">
        <f t="shared" ref="D18:Q18" si="4">SUM(D19:D27)</f>
        <v>0</v>
      </c>
      <c r="E18" s="24">
        <v>1751844.53</v>
      </c>
      <c r="F18" s="24">
        <v>1261547.1299999999</v>
      </c>
      <c r="G18" s="24">
        <v>1059190.53</v>
      </c>
      <c r="H18" s="24">
        <v>5343898.72</v>
      </c>
      <c r="I18" s="24">
        <v>1558443.95</v>
      </c>
      <c r="J18" s="24">
        <v>1792474.76</v>
      </c>
      <c r="K18" s="24">
        <v>1319236.07</v>
      </c>
      <c r="L18" s="24">
        <v>1166654.25</v>
      </c>
      <c r="M18" s="24">
        <v>1646336.22</v>
      </c>
      <c r="N18" s="24">
        <v>6955593.8399999999</v>
      </c>
      <c r="O18" s="24">
        <v>2161649.4700000002</v>
      </c>
      <c r="P18" s="24">
        <f t="shared" si="3"/>
        <v>26016869.469999999</v>
      </c>
      <c r="Q18" s="9">
        <f t="shared" si="4"/>
        <v>0</v>
      </c>
    </row>
    <row r="19" spans="1:17" s="7" customFormat="1" x14ac:dyDescent="0.25">
      <c r="A19" s="3" t="s">
        <v>19</v>
      </c>
      <c r="B19" s="11">
        <f>SUM(E19:Q19)</f>
        <v>5990131.7400000002</v>
      </c>
      <c r="C19" s="25">
        <v>3696000</v>
      </c>
      <c r="D19" s="25">
        <v>0</v>
      </c>
      <c r="E19" s="26">
        <v>279277.78000000003</v>
      </c>
      <c r="F19" s="26">
        <v>250174.86</v>
      </c>
      <c r="G19" s="26">
        <v>270203.83</v>
      </c>
      <c r="H19" s="26">
        <v>253482.66</v>
      </c>
      <c r="I19" s="26">
        <v>265501.64</v>
      </c>
      <c r="J19" s="26">
        <v>263556.75</v>
      </c>
      <c r="K19" s="26">
        <v>263939.20000000001</v>
      </c>
      <c r="L19" s="26">
        <v>285898.21999999997</v>
      </c>
      <c r="M19" s="26">
        <v>288310.28000000003</v>
      </c>
      <c r="N19" s="26">
        <v>293827.28000000003</v>
      </c>
      <c r="O19" s="26">
        <v>280893.37</v>
      </c>
      <c r="P19" s="24">
        <f t="shared" si="3"/>
        <v>2995065.87</v>
      </c>
      <c r="Q19" s="11">
        <v>0</v>
      </c>
    </row>
    <row r="20" spans="1:17" s="7" customFormat="1" ht="30" x14ac:dyDescent="0.25">
      <c r="A20" s="3" t="s">
        <v>20</v>
      </c>
      <c r="B20" s="11">
        <f>SUM(E20:Q20)</f>
        <v>0</v>
      </c>
      <c r="C20" s="25">
        <v>0</v>
      </c>
      <c r="D20" s="25">
        <v>0</v>
      </c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4">
        <f t="shared" si="3"/>
        <v>0</v>
      </c>
      <c r="Q20" s="11">
        <v>0</v>
      </c>
    </row>
    <row r="21" spans="1:17" s="7" customFormat="1" x14ac:dyDescent="0.25">
      <c r="A21" s="3" t="s">
        <v>21</v>
      </c>
      <c r="B21" s="11">
        <f>SUM(E21:Q21)</f>
        <v>421034.95999999996</v>
      </c>
      <c r="C21" s="25">
        <v>1980961</v>
      </c>
      <c r="D21" s="25">
        <v>0</v>
      </c>
      <c r="E21" s="26">
        <v>0</v>
      </c>
      <c r="F21" s="26">
        <v>227142.6</v>
      </c>
      <c r="G21" s="26">
        <v>-181500</v>
      </c>
      <c r="H21" s="26">
        <v>30902.400000000001</v>
      </c>
      <c r="I21" s="26">
        <v>25456</v>
      </c>
      <c r="J21" s="26">
        <v>17493</v>
      </c>
      <c r="K21" s="26">
        <v>0</v>
      </c>
      <c r="L21" s="26">
        <v>10948</v>
      </c>
      <c r="M21" s="26">
        <v>80075.48</v>
      </c>
      <c r="N21" s="26">
        <v>0</v>
      </c>
      <c r="O21" s="26">
        <v>0</v>
      </c>
      <c r="P21" s="24">
        <f t="shared" si="3"/>
        <v>210517.47999999998</v>
      </c>
      <c r="Q21" s="11">
        <v>0</v>
      </c>
    </row>
    <row r="22" spans="1:17" s="7" customFormat="1" ht="18" customHeight="1" x14ac:dyDescent="0.25">
      <c r="A22" s="3" t="s">
        <v>22</v>
      </c>
      <c r="B22" s="11">
        <f>SUM(E22:Q22)</f>
        <v>305996.28000000003</v>
      </c>
      <c r="C22" s="25">
        <v>300000</v>
      </c>
      <c r="D22" s="25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152998.14000000001</v>
      </c>
      <c r="P22" s="24">
        <f t="shared" si="3"/>
        <v>152998.14000000001</v>
      </c>
      <c r="Q22" s="11">
        <v>0</v>
      </c>
    </row>
    <row r="23" spans="1:17" s="7" customFormat="1" x14ac:dyDescent="0.25">
      <c r="A23" s="3" t="s">
        <v>23</v>
      </c>
      <c r="B23" s="11">
        <f>SUM(E23:Q23)</f>
        <v>22614503.32</v>
      </c>
      <c r="C23" s="25">
        <v>13200000</v>
      </c>
      <c r="D23" s="25">
        <v>0</v>
      </c>
      <c r="E23" s="26">
        <v>1078681.6000000001</v>
      </c>
      <c r="F23" s="26">
        <v>0</v>
      </c>
      <c r="G23" s="26">
        <v>0</v>
      </c>
      <c r="H23" s="26">
        <v>4345417.88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5570187.1799999997</v>
      </c>
      <c r="O23" s="26">
        <v>312965</v>
      </c>
      <c r="P23" s="24">
        <f t="shared" si="3"/>
        <v>11307251.66</v>
      </c>
      <c r="Q23" s="11">
        <v>0</v>
      </c>
    </row>
    <row r="24" spans="1:17" s="7" customFormat="1" x14ac:dyDescent="0.25">
      <c r="A24" s="3" t="s">
        <v>24</v>
      </c>
      <c r="B24" s="11">
        <f>SUM(E24:Q24)</f>
        <v>9584952.040000001</v>
      </c>
      <c r="C24" s="25">
        <v>5120500</v>
      </c>
      <c r="D24" s="25">
        <v>0</v>
      </c>
      <c r="E24" s="26">
        <v>393885.15</v>
      </c>
      <c r="F24" s="26">
        <v>676578.79</v>
      </c>
      <c r="G24" s="26">
        <v>390146.87</v>
      </c>
      <c r="H24" s="26">
        <v>384095.78</v>
      </c>
      <c r="I24" s="26">
        <v>336391.42</v>
      </c>
      <c r="J24" s="26">
        <v>635685.01</v>
      </c>
      <c r="K24" s="26">
        <v>379829.16</v>
      </c>
      <c r="L24" s="26">
        <v>375398.36</v>
      </c>
      <c r="M24" s="26">
        <v>499679.9</v>
      </c>
      <c r="N24" s="26">
        <v>360392.79</v>
      </c>
      <c r="O24" s="26">
        <v>360392.79</v>
      </c>
      <c r="P24" s="24">
        <f t="shared" si="3"/>
        <v>4792476.0200000005</v>
      </c>
      <c r="Q24" s="11">
        <v>0</v>
      </c>
    </row>
    <row r="25" spans="1:17" s="7" customFormat="1" ht="45" x14ac:dyDescent="0.25">
      <c r="A25" s="3" t="s">
        <v>25</v>
      </c>
      <c r="B25" s="11">
        <f>SUM(E25:Q25)</f>
        <v>678658.64</v>
      </c>
      <c r="C25" s="25">
        <v>790600</v>
      </c>
      <c r="D25" s="25">
        <v>0</v>
      </c>
      <c r="E25" s="26">
        <v>0</v>
      </c>
      <c r="F25" s="26">
        <v>60155.88</v>
      </c>
      <c r="G25" s="26">
        <v>0</v>
      </c>
      <c r="H25" s="26">
        <v>0</v>
      </c>
      <c r="I25" s="26">
        <v>155604.32</v>
      </c>
      <c r="J25" s="26">
        <v>38940</v>
      </c>
      <c r="K25" s="26">
        <v>0</v>
      </c>
      <c r="L25" s="26">
        <v>0</v>
      </c>
      <c r="M25" s="26">
        <v>0</v>
      </c>
      <c r="N25" s="26">
        <v>84629.119999999995</v>
      </c>
      <c r="O25" s="26">
        <v>0</v>
      </c>
      <c r="P25" s="24">
        <f t="shared" si="3"/>
        <v>339329.32</v>
      </c>
      <c r="Q25" s="11">
        <v>0</v>
      </c>
    </row>
    <row r="26" spans="1:17" s="7" customFormat="1" ht="30" x14ac:dyDescent="0.25">
      <c r="A26" s="3" t="s">
        <v>26</v>
      </c>
      <c r="B26" s="11">
        <f>SUM(E26:Q26)</f>
        <v>5712098.3199999994</v>
      </c>
      <c r="C26" s="25">
        <v>3463900</v>
      </c>
      <c r="D26" s="25">
        <v>0</v>
      </c>
      <c r="E26" s="26">
        <v>0</v>
      </c>
      <c r="F26" s="26">
        <v>47495</v>
      </c>
      <c r="G26" s="26">
        <v>377495</v>
      </c>
      <c r="H26" s="26">
        <v>330000</v>
      </c>
      <c r="I26" s="26">
        <v>81184</v>
      </c>
      <c r="J26" s="26">
        <v>836800</v>
      </c>
      <c r="K26" s="26">
        <v>264119.99</v>
      </c>
      <c r="L26" s="26">
        <v>49560</v>
      </c>
      <c r="M26" s="26">
        <v>77701.23</v>
      </c>
      <c r="N26" s="26">
        <v>177680</v>
      </c>
      <c r="O26" s="26">
        <v>614013.93999999994</v>
      </c>
      <c r="P26" s="24">
        <f t="shared" si="3"/>
        <v>2856049.1599999997</v>
      </c>
      <c r="Q26" s="11">
        <v>0</v>
      </c>
    </row>
    <row r="27" spans="1:17" s="7" customFormat="1" ht="30" x14ac:dyDescent="0.25">
      <c r="A27" s="3" t="s">
        <v>27</v>
      </c>
      <c r="B27" s="11">
        <f>SUM(E27:Q27)</f>
        <v>6783346.1199999992</v>
      </c>
      <c r="C27" s="25">
        <v>5300000</v>
      </c>
      <c r="D27" s="25">
        <v>0</v>
      </c>
      <c r="E27" s="26">
        <v>0</v>
      </c>
      <c r="F27" s="26">
        <v>0</v>
      </c>
      <c r="G27" s="26">
        <v>202844.83</v>
      </c>
      <c r="H27" s="26">
        <v>0</v>
      </c>
      <c r="I27" s="26">
        <v>694306.57</v>
      </c>
      <c r="J27" s="26">
        <v>0</v>
      </c>
      <c r="K27" s="26">
        <v>411347.72</v>
      </c>
      <c r="L27" s="26">
        <v>444849.67</v>
      </c>
      <c r="M27" s="26">
        <v>700569.33</v>
      </c>
      <c r="N27" s="26">
        <v>468877.47</v>
      </c>
      <c r="O27" s="26">
        <v>468877.47</v>
      </c>
      <c r="P27" s="24">
        <f t="shared" si="3"/>
        <v>3391673.0599999996</v>
      </c>
      <c r="Q27" s="11">
        <v>0</v>
      </c>
    </row>
    <row r="28" spans="1:17" s="17" customFormat="1" x14ac:dyDescent="0.25">
      <c r="A28" s="2" t="s">
        <v>28</v>
      </c>
      <c r="B28" s="9">
        <f>SUM(E28:Q28)</f>
        <v>6967900</v>
      </c>
      <c r="C28" s="24">
        <v>4663783</v>
      </c>
      <c r="D28" s="24">
        <f t="shared" ref="D28:Q28" si="5">SUM(D29:D37)</f>
        <v>0</v>
      </c>
      <c r="E28" s="24">
        <f t="shared" si="5"/>
        <v>0</v>
      </c>
      <c r="F28" s="24">
        <v>29087</v>
      </c>
      <c r="G28" s="24">
        <v>0</v>
      </c>
      <c r="H28" s="24">
        <v>419647.35</v>
      </c>
      <c r="I28" s="24">
        <v>714653.86</v>
      </c>
      <c r="J28" s="24">
        <v>439422.35</v>
      </c>
      <c r="K28" s="24">
        <v>350000</v>
      </c>
      <c r="L28" s="24">
        <v>358280</v>
      </c>
      <c r="M28" s="24">
        <v>350000</v>
      </c>
      <c r="N28" s="24">
        <v>464599.44</v>
      </c>
      <c r="O28" s="24">
        <v>358260</v>
      </c>
      <c r="P28" s="24">
        <f t="shared" si="3"/>
        <v>3483950</v>
      </c>
      <c r="Q28" s="9">
        <f t="shared" si="5"/>
        <v>0</v>
      </c>
    </row>
    <row r="29" spans="1:17" s="7" customFormat="1" ht="30" x14ac:dyDescent="0.25">
      <c r="A29" s="3" t="s">
        <v>29</v>
      </c>
      <c r="B29" s="11">
        <f>SUM(E29:Q29)</f>
        <v>233796.04</v>
      </c>
      <c r="C29" s="25">
        <v>180000</v>
      </c>
      <c r="D29" s="25">
        <v>0</v>
      </c>
      <c r="E29" s="26">
        <v>0</v>
      </c>
      <c r="F29" s="26">
        <v>19588</v>
      </c>
      <c r="G29" s="26">
        <v>0</v>
      </c>
      <c r="H29" s="26">
        <v>24582.080000000002</v>
      </c>
      <c r="I29" s="26">
        <v>0</v>
      </c>
      <c r="J29" s="26">
        <v>32461.05</v>
      </c>
      <c r="K29" s="26">
        <v>0</v>
      </c>
      <c r="L29" s="26">
        <v>0</v>
      </c>
      <c r="M29" s="26">
        <v>0</v>
      </c>
      <c r="N29" s="26">
        <v>32006.89</v>
      </c>
      <c r="O29" s="26">
        <v>8260</v>
      </c>
      <c r="P29" s="24">
        <f t="shared" si="3"/>
        <v>116898.02</v>
      </c>
      <c r="Q29" s="11">
        <v>0</v>
      </c>
    </row>
    <row r="30" spans="1:17" s="7" customFormat="1" x14ac:dyDescent="0.25">
      <c r="A30" s="3" t="s">
        <v>30</v>
      </c>
      <c r="B30" s="11">
        <f>SUM(E30:Q30)</f>
        <v>0</v>
      </c>
      <c r="C30" s="25">
        <v>120000</v>
      </c>
      <c r="D30" s="25">
        <v>0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4">
        <f t="shared" si="3"/>
        <v>0</v>
      </c>
      <c r="Q30" s="11">
        <v>0</v>
      </c>
    </row>
    <row r="31" spans="1:17" s="7" customFormat="1" ht="30" x14ac:dyDescent="0.25">
      <c r="A31" s="3" t="s">
        <v>31</v>
      </c>
      <c r="B31" s="11">
        <f>SUM(E31:Q31)</f>
        <v>107178</v>
      </c>
      <c r="C31" s="25">
        <v>161340</v>
      </c>
      <c r="D31" s="25">
        <v>0</v>
      </c>
      <c r="E31" s="26">
        <v>0</v>
      </c>
      <c r="F31" s="26">
        <v>0</v>
      </c>
      <c r="G31" s="26">
        <v>0</v>
      </c>
      <c r="H31" s="26">
        <v>10651.86</v>
      </c>
      <c r="I31" s="26">
        <v>7860.45</v>
      </c>
      <c r="J31" s="26">
        <v>22132.09</v>
      </c>
      <c r="K31" s="26">
        <v>0</v>
      </c>
      <c r="L31" s="26">
        <v>0</v>
      </c>
      <c r="M31" s="26">
        <v>0</v>
      </c>
      <c r="N31" s="26">
        <v>12944.6</v>
      </c>
      <c r="O31" s="26">
        <v>0</v>
      </c>
      <c r="P31" s="24">
        <f t="shared" si="3"/>
        <v>53589</v>
      </c>
      <c r="Q31" s="11">
        <v>0</v>
      </c>
    </row>
    <row r="32" spans="1:17" s="7" customFormat="1" x14ac:dyDescent="0.25">
      <c r="A32" s="3" t="s">
        <v>32</v>
      </c>
      <c r="B32" s="11">
        <f>SUM(E32:Q32)</f>
        <v>0</v>
      </c>
      <c r="C32" s="26">
        <v>0</v>
      </c>
      <c r="D32" s="25">
        <v>0</v>
      </c>
      <c r="E32" s="26">
        <v>0</v>
      </c>
      <c r="F32" s="26">
        <v>0</v>
      </c>
      <c r="G32" s="26">
        <v>0</v>
      </c>
      <c r="H32" s="26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4">
        <f t="shared" si="3"/>
        <v>0</v>
      </c>
      <c r="Q32" s="11">
        <v>0</v>
      </c>
    </row>
    <row r="33" spans="1:17" s="7" customFormat="1" ht="30" x14ac:dyDescent="0.25">
      <c r="A33" s="3" t="s">
        <v>33</v>
      </c>
      <c r="B33" s="11">
        <f>SUM(E33:Q33)</f>
        <v>0</v>
      </c>
      <c r="C33" s="26">
        <v>0</v>
      </c>
      <c r="D33" s="25">
        <v>0</v>
      </c>
      <c r="E33" s="26">
        <v>0</v>
      </c>
      <c r="F33" s="26">
        <v>0</v>
      </c>
      <c r="G33" s="26">
        <v>0</v>
      </c>
      <c r="H33" s="26">
        <v>0</v>
      </c>
      <c r="I33" s="26">
        <v>0</v>
      </c>
      <c r="J33" s="26">
        <v>0</v>
      </c>
      <c r="K33" s="26">
        <v>0</v>
      </c>
      <c r="L33" s="26">
        <v>0</v>
      </c>
      <c r="M33" s="26">
        <v>0</v>
      </c>
      <c r="N33" s="26">
        <v>0</v>
      </c>
      <c r="O33" s="26">
        <v>0</v>
      </c>
      <c r="P33" s="24">
        <f t="shared" si="3"/>
        <v>0</v>
      </c>
      <c r="Q33" s="11">
        <v>0</v>
      </c>
    </row>
    <row r="34" spans="1:17" s="7" customFormat="1" ht="30" x14ac:dyDescent="0.25">
      <c r="A34" s="3" t="s">
        <v>34</v>
      </c>
      <c r="B34" s="11">
        <f>SUM(E34:Q34)</f>
        <v>0</v>
      </c>
      <c r="C34" s="26">
        <v>0</v>
      </c>
      <c r="D34" s="26">
        <v>0</v>
      </c>
      <c r="E34" s="26">
        <v>0</v>
      </c>
      <c r="F34" s="26">
        <v>0</v>
      </c>
      <c r="G34" s="26">
        <v>0</v>
      </c>
      <c r="H34" s="26">
        <v>0</v>
      </c>
      <c r="I34" s="26">
        <v>0</v>
      </c>
      <c r="J34" s="26">
        <v>0</v>
      </c>
      <c r="K34" s="26">
        <v>0</v>
      </c>
      <c r="L34" s="26">
        <v>0</v>
      </c>
      <c r="M34" s="26">
        <v>0</v>
      </c>
      <c r="N34" s="26">
        <v>0</v>
      </c>
      <c r="O34" s="26">
        <v>0</v>
      </c>
      <c r="P34" s="24">
        <f t="shared" si="3"/>
        <v>0</v>
      </c>
      <c r="Q34" s="11">
        <v>0</v>
      </c>
    </row>
    <row r="35" spans="1:17" s="7" customFormat="1" ht="30" x14ac:dyDescent="0.25">
      <c r="A35" s="3" t="s">
        <v>35</v>
      </c>
      <c r="B35" s="11">
        <f>SUM(E35:Q35)</f>
        <v>6300000</v>
      </c>
      <c r="C35" s="25">
        <v>3550000</v>
      </c>
      <c r="D35" s="25">
        <v>0</v>
      </c>
      <c r="E35" s="26">
        <v>0</v>
      </c>
      <c r="F35" s="26">
        <v>0</v>
      </c>
      <c r="G35" s="26">
        <v>0</v>
      </c>
      <c r="H35" s="26">
        <v>350000</v>
      </c>
      <c r="I35" s="26">
        <v>700000</v>
      </c>
      <c r="J35" s="26">
        <v>350000</v>
      </c>
      <c r="K35" s="26">
        <v>350000</v>
      </c>
      <c r="L35" s="26">
        <v>350000</v>
      </c>
      <c r="M35" s="26">
        <v>350000</v>
      </c>
      <c r="N35" s="26">
        <v>350000</v>
      </c>
      <c r="O35" s="26">
        <v>350000</v>
      </c>
      <c r="P35" s="24">
        <f t="shared" si="3"/>
        <v>3150000</v>
      </c>
      <c r="Q35" s="11">
        <v>0</v>
      </c>
    </row>
    <row r="36" spans="1:17" s="7" customFormat="1" ht="30" customHeight="1" x14ac:dyDescent="0.25">
      <c r="A36" s="3" t="s">
        <v>36</v>
      </c>
      <c r="B36" s="11">
        <f>SUM(E36:Q36)</f>
        <v>0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4">
        <f t="shared" si="3"/>
        <v>0</v>
      </c>
      <c r="Q36" s="11">
        <v>0</v>
      </c>
    </row>
    <row r="37" spans="1:17" s="7" customFormat="1" x14ac:dyDescent="0.25">
      <c r="A37" s="3" t="s">
        <v>37</v>
      </c>
      <c r="B37" s="11">
        <f>SUM(E37:Q37)</f>
        <v>326925.95999999996</v>
      </c>
      <c r="C37" s="25">
        <v>652443</v>
      </c>
      <c r="D37" s="25">
        <v>0</v>
      </c>
      <c r="E37" s="26">
        <v>0</v>
      </c>
      <c r="F37" s="26">
        <v>9499</v>
      </c>
      <c r="G37" s="26">
        <v>0</v>
      </c>
      <c r="H37" s="26">
        <v>34413.410000000003</v>
      </c>
      <c r="I37" s="26">
        <v>6793.41</v>
      </c>
      <c r="J37" s="26">
        <v>34829.21</v>
      </c>
      <c r="K37" s="26">
        <v>0</v>
      </c>
      <c r="L37" s="26">
        <v>8280</v>
      </c>
      <c r="M37" s="26">
        <v>0</v>
      </c>
      <c r="N37" s="26">
        <v>69647.95</v>
      </c>
      <c r="O37" s="26">
        <v>0</v>
      </c>
      <c r="P37" s="24">
        <f t="shared" si="3"/>
        <v>163462.97999999998</v>
      </c>
      <c r="Q37" s="11">
        <v>0</v>
      </c>
    </row>
    <row r="38" spans="1:17" s="17" customFormat="1" x14ac:dyDescent="0.25">
      <c r="A38" s="2" t="s">
        <v>38</v>
      </c>
      <c r="B38" s="9">
        <f>SUM(E38:Q38)</f>
        <v>0</v>
      </c>
      <c r="C38" s="24">
        <f t="shared" ref="C38:E38" si="6">SUM(C39:C45)</f>
        <v>0</v>
      </c>
      <c r="D38" s="24">
        <f t="shared" si="6"/>
        <v>0</v>
      </c>
      <c r="E38" s="24">
        <f t="shared" si="6"/>
        <v>0</v>
      </c>
      <c r="F38" s="24">
        <f t="shared" ref="F38:G38" si="7">SUM(F39:F45)</f>
        <v>0</v>
      </c>
      <c r="G38" s="24">
        <f t="shared" si="7"/>
        <v>0</v>
      </c>
      <c r="H38" s="24">
        <f t="shared" ref="H38:I38" si="8">SUM(H39:H45)</f>
        <v>0</v>
      </c>
      <c r="I38" s="24">
        <f t="shared" si="8"/>
        <v>0</v>
      </c>
      <c r="J38" s="24">
        <f t="shared" ref="J38:K38" si="9">SUM(J39:J45)</f>
        <v>0</v>
      </c>
      <c r="K38" s="24">
        <f t="shared" si="9"/>
        <v>0</v>
      </c>
      <c r="L38" s="24">
        <f t="shared" ref="L38:M38" si="10">SUM(L39:L45)</f>
        <v>0</v>
      </c>
      <c r="M38" s="24">
        <f t="shared" si="10"/>
        <v>0</v>
      </c>
      <c r="N38" s="24">
        <f t="shared" ref="N38:O38" si="11">SUM(N39:N45)</f>
        <v>0</v>
      </c>
      <c r="O38" s="24">
        <f t="shared" si="11"/>
        <v>0</v>
      </c>
      <c r="P38" s="24">
        <f t="shared" si="3"/>
        <v>0</v>
      </c>
      <c r="Q38" s="9">
        <f t="shared" ref="Q38" si="12">SUM(Q39:Q45)</f>
        <v>0</v>
      </c>
    </row>
    <row r="39" spans="1:17" s="7" customFormat="1" ht="30" x14ac:dyDescent="0.25">
      <c r="A39" s="3" t="s">
        <v>39</v>
      </c>
      <c r="B39" s="11">
        <f>SUM(E39:Q39)</f>
        <v>0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4">
        <f t="shared" si="3"/>
        <v>0</v>
      </c>
      <c r="Q39" s="11">
        <v>0</v>
      </c>
    </row>
    <row r="40" spans="1:17" s="7" customFormat="1" ht="30" x14ac:dyDescent="0.25">
      <c r="A40" s="3" t="s">
        <v>40</v>
      </c>
      <c r="B40" s="11">
        <f>SUM(E40:Q40)</f>
        <v>0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4">
        <f t="shared" si="3"/>
        <v>0</v>
      </c>
      <c r="Q40" s="11">
        <v>0</v>
      </c>
    </row>
    <row r="41" spans="1:17" s="7" customFormat="1" ht="30" x14ac:dyDescent="0.25">
      <c r="A41" s="3" t="s">
        <v>41</v>
      </c>
      <c r="B41" s="11">
        <f>SUM(E41:Q41)</f>
        <v>0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26">
        <v>0</v>
      </c>
      <c r="N41" s="26">
        <v>0</v>
      </c>
      <c r="O41" s="26">
        <v>0</v>
      </c>
      <c r="P41" s="24">
        <f t="shared" si="3"/>
        <v>0</v>
      </c>
      <c r="Q41" s="11">
        <v>0</v>
      </c>
    </row>
    <row r="42" spans="1:17" s="7" customFormat="1" ht="30" x14ac:dyDescent="0.25">
      <c r="A42" s="3" t="s">
        <v>42</v>
      </c>
      <c r="B42" s="11">
        <f>SUM(E42:Q42)</f>
        <v>0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4">
        <f t="shared" si="3"/>
        <v>0</v>
      </c>
      <c r="Q42" s="11">
        <v>0</v>
      </c>
    </row>
    <row r="43" spans="1:17" s="7" customFormat="1" ht="30" x14ac:dyDescent="0.25">
      <c r="A43" s="3" t="s">
        <v>43</v>
      </c>
      <c r="B43" s="11">
        <f>SUM(E43:Q43)</f>
        <v>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0</v>
      </c>
      <c r="I43" s="26">
        <v>0</v>
      </c>
      <c r="J43" s="26">
        <v>0</v>
      </c>
      <c r="K43" s="26">
        <v>0</v>
      </c>
      <c r="L43" s="26">
        <v>0</v>
      </c>
      <c r="M43" s="26">
        <v>0</v>
      </c>
      <c r="N43" s="26">
        <v>0</v>
      </c>
      <c r="O43" s="26">
        <v>0</v>
      </c>
      <c r="P43" s="24">
        <f t="shared" si="3"/>
        <v>0</v>
      </c>
      <c r="Q43" s="11">
        <v>0</v>
      </c>
    </row>
    <row r="44" spans="1:17" s="7" customFormat="1" ht="30" x14ac:dyDescent="0.25">
      <c r="A44" s="3" t="s">
        <v>44</v>
      </c>
      <c r="B44" s="11">
        <f>SUM(E44:Q44)</f>
        <v>0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4">
        <f t="shared" si="3"/>
        <v>0</v>
      </c>
      <c r="Q44" s="11">
        <v>0</v>
      </c>
    </row>
    <row r="45" spans="1:17" s="7" customFormat="1" ht="30" x14ac:dyDescent="0.25">
      <c r="A45" s="3" t="s">
        <v>45</v>
      </c>
      <c r="B45" s="11">
        <f>SUM(E45:Q45)</f>
        <v>0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26">
        <v>0</v>
      </c>
      <c r="N45" s="26">
        <v>0</v>
      </c>
      <c r="O45" s="26">
        <v>0</v>
      </c>
      <c r="P45" s="24">
        <f t="shared" si="3"/>
        <v>0</v>
      </c>
      <c r="Q45" s="11">
        <v>0</v>
      </c>
    </row>
    <row r="46" spans="1:17" s="17" customFormat="1" x14ac:dyDescent="0.25">
      <c r="A46" s="2" t="s">
        <v>46</v>
      </c>
      <c r="B46" s="9">
        <f>SUM(E46:Q46)</f>
        <v>0</v>
      </c>
      <c r="C46" s="24">
        <f t="shared" ref="C46:E46" si="13">SUM(C47:C53)</f>
        <v>0</v>
      </c>
      <c r="D46" s="24">
        <f t="shared" si="13"/>
        <v>0</v>
      </c>
      <c r="E46" s="24">
        <f t="shared" si="13"/>
        <v>0</v>
      </c>
      <c r="F46" s="24">
        <f t="shared" ref="F46:G46" si="14">SUM(F47:F53)</f>
        <v>0</v>
      </c>
      <c r="G46" s="24">
        <f t="shared" si="14"/>
        <v>0</v>
      </c>
      <c r="H46" s="24">
        <f t="shared" ref="H46:I46" si="15">SUM(H47:H53)</f>
        <v>0</v>
      </c>
      <c r="I46" s="24">
        <f t="shared" si="15"/>
        <v>0</v>
      </c>
      <c r="J46" s="24">
        <f t="shared" ref="J46:K46" si="16">SUM(J47:J53)</f>
        <v>0</v>
      </c>
      <c r="K46" s="24">
        <f t="shared" si="16"/>
        <v>0</v>
      </c>
      <c r="L46" s="24">
        <f t="shared" ref="L46:M46" si="17">SUM(L47:L53)</f>
        <v>0</v>
      </c>
      <c r="M46" s="24">
        <f t="shared" si="17"/>
        <v>0</v>
      </c>
      <c r="N46" s="24">
        <f t="shared" ref="N46:O46" si="18">SUM(N47:N53)</f>
        <v>0</v>
      </c>
      <c r="O46" s="24">
        <f t="shared" si="18"/>
        <v>0</v>
      </c>
      <c r="P46" s="24">
        <f t="shared" si="3"/>
        <v>0</v>
      </c>
      <c r="Q46" s="9">
        <f t="shared" ref="Q46" si="19">SUM(Q47:Q53)</f>
        <v>0</v>
      </c>
    </row>
    <row r="47" spans="1:17" s="7" customFormat="1" ht="30" x14ac:dyDescent="0.25">
      <c r="A47" s="3" t="s">
        <v>47</v>
      </c>
      <c r="B47" s="11">
        <f>SUM(E47:Q47)</f>
        <v>0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0</v>
      </c>
      <c r="I47" s="26">
        <v>0</v>
      </c>
      <c r="J47" s="26">
        <v>0</v>
      </c>
      <c r="K47" s="26">
        <v>0</v>
      </c>
      <c r="L47" s="26">
        <v>0</v>
      </c>
      <c r="M47" s="26">
        <v>0</v>
      </c>
      <c r="N47" s="26">
        <v>0</v>
      </c>
      <c r="O47" s="26">
        <v>0</v>
      </c>
      <c r="P47" s="24">
        <f t="shared" si="3"/>
        <v>0</v>
      </c>
      <c r="Q47" s="11">
        <v>0</v>
      </c>
    </row>
    <row r="48" spans="1:17" s="7" customFormat="1" ht="30" x14ac:dyDescent="0.25">
      <c r="A48" s="3" t="s">
        <v>48</v>
      </c>
      <c r="B48" s="11">
        <f>SUM(E48:Q48)</f>
        <v>0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26">
        <v>0</v>
      </c>
      <c r="N48" s="26">
        <v>0</v>
      </c>
      <c r="O48" s="26">
        <v>0</v>
      </c>
      <c r="P48" s="24">
        <f t="shared" si="3"/>
        <v>0</v>
      </c>
      <c r="Q48" s="11">
        <v>0</v>
      </c>
    </row>
    <row r="49" spans="1:17" s="7" customFormat="1" ht="30" x14ac:dyDescent="0.25">
      <c r="A49" s="3" t="s">
        <v>49</v>
      </c>
      <c r="B49" s="11">
        <f>SUM(E49:Q49)</f>
        <v>0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26">
        <v>0</v>
      </c>
      <c r="N49" s="26">
        <v>0</v>
      </c>
      <c r="O49" s="26">
        <v>0</v>
      </c>
      <c r="P49" s="24">
        <f t="shared" si="3"/>
        <v>0</v>
      </c>
      <c r="Q49" s="11">
        <v>0</v>
      </c>
    </row>
    <row r="50" spans="1:17" s="7" customFormat="1" ht="30" x14ac:dyDescent="0.25">
      <c r="A50" s="3" t="s">
        <v>50</v>
      </c>
      <c r="B50" s="11">
        <f>SUM(E50:Q50)</f>
        <v>0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26">
        <v>0</v>
      </c>
      <c r="N50" s="26">
        <v>0</v>
      </c>
      <c r="O50" s="26">
        <v>0</v>
      </c>
      <c r="P50" s="24">
        <f t="shared" si="3"/>
        <v>0</v>
      </c>
      <c r="Q50" s="11">
        <v>0</v>
      </c>
    </row>
    <row r="51" spans="1:17" s="7" customFormat="1" ht="30" x14ac:dyDescent="0.25">
      <c r="A51" s="3" t="s">
        <v>51</v>
      </c>
      <c r="B51" s="11">
        <f>SUM(E51:Q51)</f>
        <v>0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26">
        <v>0</v>
      </c>
      <c r="N51" s="26">
        <v>0</v>
      </c>
      <c r="O51" s="26">
        <v>0</v>
      </c>
      <c r="P51" s="24">
        <f t="shared" si="3"/>
        <v>0</v>
      </c>
      <c r="Q51" s="11">
        <v>0</v>
      </c>
    </row>
    <row r="52" spans="1:17" s="7" customFormat="1" ht="30" x14ac:dyDescent="0.25">
      <c r="A52" s="3" t="s">
        <v>52</v>
      </c>
      <c r="B52" s="11">
        <f>SUM(E52:Q52)</f>
        <v>0</v>
      </c>
      <c r="C52" s="26">
        <v>0</v>
      </c>
      <c r="D52" s="26">
        <v>0</v>
      </c>
      <c r="E52" s="26">
        <v>0</v>
      </c>
      <c r="F52" s="26">
        <v>0</v>
      </c>
      <c r="G52" s="26">
        <v>0</v>
      </c>
      <c r="H52" s="26">
        <v>0</v>
      </c>
      <c r="I52" s="26">
        <v>0</v>
      </c>
      <c r="J52" s="26">
        <v>0</v>
      </c>
      <c r="K52" s="26">
        <v>0</v>
      </c>
      <c r="L52" s="26">
        <v>0</v>
      </c>
      <c r="M52" s="26">
        <v>0</v>
      </c>
      <c r="N52" s="26">
        <v>0</v>
      </c>
      <c r="O52" s="26">
        <v>0</v>
      </c>
      <c r="P52" s="24">
        <f t="shared" si="3"/>
        <v>0</v>
      </c>
      <c r="Q52" s="11">
        <v>0</v>
      </c>
    </row>
    <row r="53" spans="1:17" s="7" customFormat="1" ht="30" x14ac:dyDescent="0.25">
      <c r="A53" s="3" t="s">
        <v>53</v>
      </c>
      <c r="B53" s="11">
        <f>SUM(E53:Q53)</f>
        <v>0</v>
      </c>
      <c r="C53" s="26">
        <v>0</v>
      </c>
      <c r="D53" s="26">
        <v>0</v>
      </c>
      <c r="E53" s="26">
        <v>0</v>
      </c>
      <c r="F53" s="26">
        <v>0</v>
      </c>
      <c r="G53" s="26">
        <v>0</v>
      </c>
      <c r="H53" s="26">
        <v>0</v>
      </c>
      <c r="I53" s="26">
        <v>0</v>
      </c>
      <c r="J53" s="26">
        <v>0</v>
      </c>
      <c r="K53" s="26">
        <v>0</v>
      </c>
      <c r="L53" s="26">
        <v>0</v>
      </c>
      <c r="M53" s="26">
        <v>0</v>
      </c>
      <c r="N53" s="26">
        <v>0</v>
      </c>
      <c r="O53" s="26">
        <v>0</v>
      </c>
      <c r="P53" s="24">
        <f t="shared" si="3"/>
        <v>0</v>
      </c>
      <c r="Q53" s="11">
        <v>0</v>
      </c>
    </row>
    <row r="54" spans="1:17" s="17" customFormat="1" ht="30" x14ac:dyDescent="0.25">
      <c r="A54" s="2" t="s">
        <v>54</v>
      </c>
      <c r="B54" s="9">
        <f>SUM(E54:Q54)</f>
        <v>320713.2</v>
      </c>
      <c r="C54" s="24">
        <f t="shared" ref="C54:Q54" si="20">SUM(C55:C63)</f>
        <v>150000</v>
      </c>
      <c r="D54" s="24">
        <f t="shared" si="20"/>
        <v>0</v>
      </c>
      <c r="E54" s="24">
        <f t="shared" si="20"/>
        <v>0</v>
      </c>
      <c r="F54" s="24">
        <f t="shared" ref="F54:G54" si="21">SUM(F55:F63)</f>
        <v>0</v>
      </c>
      <c r="G54" s="24">
        <f t="shared" si="21"/>
        <v>0</v>
      </c>
      <c r="H54" s="24">
        <f t="shared" ref="H54:I54" si="22">SUM(H55:H63)</f>
        <v>0</v>
      </c>
      <c r="I54" s="24">
        <f t="shared" si="22"/>
        <v>0</v>
      </c>
      <c r="J54" s="24">
        <v>104448.2</v>
      </c>
      <c r="K54" s="24">
        <v>0</v>
      </c>
      <c r="L54" s="24">
        <v>29063.4</v>
      </c>
      <c r="M54" s="24">
        <v>26845</v>
      </c>
      <c r="N54" s="24">
        <v>0</v>
      </c>
      <c r="O54" s="24">
        <v>0</v>
      </c>
      <c r="P54" s="24">
        <f t="shared" si="3"/>
        <v>160356.6</v>
      </c>
      <c r="Q54" s="9">
        <f t="shared" si="20"/>
        <v>0</v>
      </c>
    </row>
    <row r="55" spans="1:17" s="7" customFormat="1" x14ac:dyDescent="0.25">
      <c r="A55" s="3" t="s">
        <v>55</v>
      </c>
      <c r="B55" s="11">
        <f>SUM(E55:Q55)</f>
        <v>0</v>
      </c>
      <c r="C55" s="25">
        <v>150000</v>
      </c>
      <c r="D55" s="25">
        <v>0</v>
      </c>
      <c r="E55" s="26">
        <v>0</v>
      </c>
      <c r="F55" s="26">
        <v>0</v>
      </c>
      <c r="G55" s="26">
        <v>0</v>
      </c>
      <c r="H55" s="26">
        <v>0</v>
      </c>
      <c r="I55" s="26">
        <v>0</v>
      </c>
      <c r="J55" s="26">
        <v>0</v>
      </c>
      <c r="K55" s="26">
        <v>0</v>
      </c>
      <c r="L55" s="26">
        <v>0</v>
      </c>
      <c r="M55" s="26">
        <v>0</v>
      </c>
      <c r="N55" s="26">
        <v>0</v>
      </c>
      <c r="O55" s="26">
        <v>0</v>
      </c>
      <c r="P55" s="24">
        <f t="shared" si="3"/>
        <v>0</v>
      </c>
      <c r="Q55" s="11">
        <v>0</v>
      </c>
    </row>
    <row r="56" spans="1:17" s="7" customFormat="1" ht="30" x14ac:dyDescent="0.25">
      <c r="A56" s="3" t="s">
        <v>56</v>
      </c>
      <c r="B56" s="11">
        <f>SUM(E56:Q56)</f>
        <v>0</v>
      </c>
      <c r="C56" s="26">
        <v>0</v>
      </c>
      <c r="D56" s="26">
        <v>0</v>
      </c>
      <c r="E56" s="26">
        <v>0</v>
      </c>
      <c r="F56" s="26">
        <v>0</v>
      </c>
      <c r="G56" s="26">
        <v>0</v>
      </c>
      <c r="H56" s="26">
        <v>0</v>
      </c>
      <c r="I56" s="26">
        <v>0</v>
      </c>
      <c r="J56" s="26">
        <v>0</v>
      </c>
      <c r="K56" s="26">
        <v>0</v>
      </c>
      <c r="L56" s="26">
        <v>0</v>
      </c>
      <c r="M56" s="26">
        <v>0</v>
      </c>
      <c r="N56" s="26">
        <v>0</v>
      </c>
      <c r="O56" s="26">
        <v>0</v>
      </c>
      <c r="P56" s="24">
        <f t="shared" si="3"/>
        <v>0</v>
      </c>
      <c r="Q56" s="11">
        <v>0</v>
      </c>
    </row>
    <row r="57" spans="1:17" s="7" customFormat="1" ht="30" x14ac:dyDescent="0.25">
      <c r="A57" s="3" t="s">
        <v>57</v>
      </c>
      <c r="B57" s="11">
        <f>SUM(E57:Q57)</f>
        <v>0</v>
      </c>
      <c r="C57" s="26">
        <v>0</v>
      </c>
      <c r="D57" s="26">
        <v>0</v>
      </c>
      <c r="E57" s="26">
        <v>0</v>
      </c>
      <c r="F57" s="26">
        <v>0</v>
      </c>
      <c r="G57" s="26">
        <v>0</v>
      </c>
      <c r="H57" s="26">
        <v>0</v>
      </c>
      <c r="I57" s="26">
        <v>0</v>
      </c>
      <c r="J57" s="26">
        <v>0</v>
      </c>
      <c r="K57" s="26">
        <v>0</v>
      </c>
      <c r="L57" s="26">
        <v>0</v>
      </c>
      <c r="M57" s="26">
        <v>0</v>
      </c>
      <c r="N57" s="26">
        <v>0</v>
      </c>
      <c r="O57" s="26">
        <v>0</v>
      </c>
      <c r="P57" s="24">
        <f t="shared" si="3"/>
        <v>0</v>
      </c>
      <c r="Q57" s="11">
        <v>0</v>
      </c>
    </row>
    <row r="58" spans="1:17" s="7" customFormat="1" ht="30" x14ac:dyDescent="0.25">
      <c r="A58" s="3" t="s">
        <v>58</v>
      </c>
      <c r="B58" s="11">
        <f>SUM(E58:Q58)</f>
        <v>0</v>
      </c>
      <c r="C58" s="26">
        <v>0</v>
      </c>
      <c r="D58" s="25">
        <v>0</v>
      </c>
      <c r="E58" s="26">
        <v>0</v>
      </c>
      <c r="F58" s="26">
        <v>0</v>
      </c>
      <c r="G58" s="26">
        <v>0</v>
      </c>
      <c r="H58" s="26">
        <v>0</v>
      </c>
      <c r="I58" s="26">
        <v>0</v>
      </c>
      <c r="J58" s="26">
        <v>0</v>
      </c>
      <c r="K58" s="26">
        <v>0</v>
      </c>
      <c r="L58" s="26">
        <v>0</v>
      </c>
      <c r="M58" s="26">
        <v>0</v>
      </c>
      <c r="N58" s="26">
        <v>0</v>
      </c>
      <c r="O58" s="26">
        <v>0</v>
      </c>
      <c r="P58" s="24">
        <f t="shared" si="3"/>
        <v>0</v>
      </c>
      <c r="Q58" s="11">
        <v>0</v>
      </c>
    </row>
    <row r="59" spans="1:17" s="7" customFormat="1" ht="30" x14ac:dyDescent="0.25">
      <c r="A59" s="3" t="s">
        <v>59</v>
      </c>
      <c r="B59" s="11">
        <f>SUM(E59:Q59)</f>
        <v>0</v>
      </c>
      <c r="C59" s="25">
        <v>0</v>
      </c>
      <c r="D59" s="25">
        <v>0</v>
      </c>
      <c r="E59" s="26">
        <v>0</v>
      </c>
      <c r="F59" s="26">
        <v>0</v>
      </c>
      <c r="G59" s="26">
        <v>0</v>
      </c>
      <c r="H59" s="26">
        <v>0</v>
      </c>
      <c r="I59" s="26">
        <v>0</v>
      </c>
      <c r="J59" s="26">
        <v>0</v>
      </c>
      <c r="K59" s="26">
        <v>0</v>
      </c>
      <c r="L59" s="26">
        <v>0</v>
      </c>
      <c r="M59" s="26">
        <v>0</v>
      </c>
      <c r="N59" s="26">
        <v>0</v>
      </c>
      <c r="O59" s="26">
        <v>0</v>
      </c>
      <c r="P59" s="24">
        <f t="shared" si="3"/>
        <v>0</v>
      </c>
      <c r="Q59" s="11">
        <v>0</v>
      </c>
    </row>
    <row r="60" spans="1:17" s="7" customFormat="1" x14ac:dyDescent="0.25">
      <c r="A60" s="3" t="s">
        <v>60</v>
      </c>
      <c r="B60" s="11">
        <f>SUM(E60:Q60)</f>
        <v>0</v>
      </c>
      <c r="C60" s="26"/>
      <c r="D60" s="25">
        <v>0</v>
      </c>
      <c r="E60" s="26">
        <v>0</v>
      </c>
      <c r="F60" s="26">
        <v>0</v>
      </c>
      <c r="G60" s="26">
        <v>0</v>
      </c>
      <c r="H60" s="26">
        <v>0</v>
      </c>
      <c r="I60" s="26">
        <v>0</v>
      </c>
      <c r="J60" s="26">
        <v>0</v>
      </c>
      <c r="K60" s="26">
        <v>0</v>
      </c>
      <c r="L60" s="26">
        <v>0</v>
      </c>
      <c r="M60" s="26">
        <v>0</v>
      </c>
      <c r="N60" s="26">
        <v>0</v>
      </c>
      <c r="O60" s="26">
        <v>0</v>
      </c>
      <c r="P60" s="24">
        <f t="shared" si="3"/>
        <v>0</v>
      </c>
      <c r="Q60" s="11">
        <v>0</v>
      </c>
    </row>
    <row r="61" spans="1:17" s="7" customFormat="1" x14ac:dyDescent="0.25">
      <c r="A61" s="3" t="s">
        <v>61</v>
      </c>
      <c r="B61" s="11">
        <f>SUM(E61:Q61)</f>
        <v>0</v>
      </c>
      <c r="C61" s="26">
        <v>0</v>
      </c>
      <c r="D61" s="26">
        <v>0</v>
      </c>
      <c r="E61" s="26">
        <v>0</v>
      </c>
      <c r="F61" s="26">
        <v>0</v>
      </c>
      <c r="G61" s="26">
        <v>0</v>
      </c>
      <c r="H61" s="26">
        <v>0</v>
      </c>
      <c r="I61" s="26">
        <v>0</v>
      </c>
      <c r="J61" s="26">
        <v>0</v>
      </c>
      <c r="K61" s="26">
        <v>0</v>
      </c>
      <c r="L61" s="26">
        <v>0</v>
      </c>
      <c r="M61" s="26">
        <v>0</v>
      </c>
      <c r="N61" s="26">
        <v>0</v>
      </c>
      <c r="O61" s="26">
        <v>0</v>
      </c>
      <c r="P61" s="24">
        <f t="shared" si="3"/>
        <v>0</v>
      </c>
      <c r="Q61" s="11">
        <v>0</v>
      </c>
    </row>
    <row r="62" spans="1:17" s="7" customFormat="1" x14ac:dyDescent="0.25">
      <c r="A62" s="3" t="s">
        <v>62</v>
      </c>
      <c r="B62" s="11">
        <f>SUM(E62:Q62)</f>
        <v>0</v>
      </c>
      <c r="C62" s="26">
        <v>0</v>
      </c>
      <c r="D62" s="26">
        <v>0</v>
      </c>
      <c r="E62" s="26">
        <v>0</v>
      </c>
      <c r="F62" s="26">
        <v>0</v>
      </c>
      <c r="G62" s="26">
        <v>0</v>
      </c>
      <c r="H62" s="26">
        <v>0</v>
      </c>
      <c r="I62" s="26">
        <v>0</v>
      </c>
      <c r="J62" s="26">
        <v>0</v>
      </c>
      <c r="K62" s="26">
        <v>0</v>
      </c>
      <c r="L62" s="26">
        <v>0</v>
      </c>
      <c r="M62" s="26">
        <v>0</v>
      </c>
      <c r="N62" s="26">
        <v>0</v>
      </c>
      <c r="O62" s="26">
        <v>0</v>
      </c>
      <c r="P62" s="24">
        <f t="shared" si="3"/>
        <v>0</v>
      </c>
      <c r="Q62" s="11">
        <v>0</v>
      </c>
    </row>
    <row r="63" spans="1:17" s="7" customFormat="1" ht="30" x14ac:dyDescent="0.25">
      <c r="A63" s="3" t="s">
        <v>63</v>
      </c>
      <c r="B63" s="11">
        <f>SUM(E63:Q63)</f>
        <v>0</v>
      </c>
      <c r="C63" s="26">
        <v>0</v>
      </c>
      <c r="D63" s="26">
        <v>0</v>
      </c>
      <c r="E63" s="26">
        <v>0</v>
      </c>
      <c r="F63" s="26">
        <v>0</v>
      </c>
      <c r="G63" s="26">
        <v>0</v>
      </c>
      <c r="H63" s="26">
        <v>0</v>
      </c>
      <c r="I63" s="26">
        <v>0</v>
      </c>
      <c r="J63" s="26">
        <v>0</v>
      </c>
      <c r="K63" s="26">
        <v>0</v>
      </c>
      <c r="L63" s="26">
        <v>0</v>
      </c>
      <c r="M63" s="26">
        <v>0</v>
      </c>
      <c r="N63" s="26">
        <v>0</v>
      </c>
      <c r="O63" s="26">
        <v>0</v>
      </c>
      <c r="P63" s="24">
        <f t="shared" si="3"/>
        <v>0</v>
      </c>
      <c r="Q63" s="11">
        <v>0</v>
      </c>
    </row>
    <row r="64" spans="1:17" s="17" customFormat="1" x14ac:dyDescent="0.25">
      <c r="A64" s="2" t="s">
        <v>64</v>
      </c>
      <c r="B64" s="9">
        <f>SUM(E64:Q64)</f>
        <v>0</v>
      </c>
      <c r="C64" s="24">
        <f t="shared" ref="C64:E64" si="23">SUM(C65:C68)</f>
        <v>0</v>
      </c>
      <c r="D64" s="24">
        <f t="shared" si="23"/>
        <v>0</v>
      </c>
      <c r="E64" s="24">
        <f t="shared" si="23"/>
        <v>0</v>
      </c>
      <c r="F64" s="24">
        <f t="shared" ref="F64:G64" si="24">SUM(F65:F68)</f>
        <v>0</v>
      </c>
      <c r="G64" s="24">
        <f t="shared" si="24"/>
        <v>0</v>
      </c>
      <c r="H64" s="24">
        <f t="shared" ref="H64:I64" si="25">SUM(H65:H68)</f>
        <v>0</v>
      </c>
      <c r="I64" s="24">
        <f t="shared" si="25"/>
        <v>0</v>
      </c>
      <c r="J64" s="24">
        <f t="shared" ref="J64:K64" si="26">SUM(J65:J68)</f>
        <v>0</v>
      </c>
      <c r="K64" s="24">
        <f t="shared" si="26"/>
        <v>0</v>
      </c>
      <c r="L64" s="24">
        <f t="shared" ref="L64:M64" si="27">SUM(L65:L68)</f>
        <v>0</v>
      </c>
      <c r="M64" s="24">
        <f t="shared" si="27"/>
        <v>0</v>
      </c>
      <c r="N64" s="24">
        <f t="shared" ref="N64:O64" si="28">SUM(N65:N68)</f>
        <v>0</v>
      </c>
      <c r="O64" s="24">
        <f t="shared" si="28"/>
        <v>0</v>
      </c>
      <c r="P64" s="24">
        <f t="shared" si="3"/>
        <v>0</v>
      </c>
      <c r="Q64" s="9">
        <f t="shared" ref="Q64" si="29">SUM(Q65:Q68)</f>
        <v>0</v>
      </c>
    </row>
    <row r="65" spans="1:17" s="7" customFormat="1" x14ac:dyDescent="0.25">
      <c r="A65" s="3" t="s">
        <v>65</v>
      </c>
      <c r="B65" s="11">
        <f>SUM(E65:Q65)</f>
        <v>0</v>
      </c>
      <c r="C65" s="26">
        <v>0</v>
      </c>
      <c r="D65" s="26">
        <v>0</v>
      </c>
      <c r="E65" s="26">
        <v>0</v>
      </c>
      <c r="F65" s="26">
        <v>0</v>
      </c>
      <c r="G65" s="26">
        <v>0</v>
      </c>
      <c r="H65" s="26">
        <v>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4">
        <f t="shared" si="3"/>
        <v>0</v>
      </c>
      <c r="Q65" s="11">
        <v>0</v>
      </c>
    </row>
    <row r="66" spans="1:17" s="7" customFormat="1" x14ac:dyDescent="0.25">
      <c r="A66" s="3" t="s">
        <v>66</v>
      </c>
      <c r="B66" s="11">
        <f>SUM(E66:Q66)</f>
        <v>0</v>
      </c>
      <c r="C66" s="26">
        <v>0</v>
      </c>
      <c r="D66" s="26">
        <v>0</v>
      </c>
      <c r="E66" s="26">
        <v>0</v>
      </c>
      <c r="F66" s="26">
        <v>0</v>
      </c>
      <c r="G66" s="26">
        <v>0</v>
      </c>
      <c r="H66" s="26">
        <v>0</v>
      </c>
      <c r="I66" s="26">
        <v>0</v>
      </c>
      <c r="J66" s="26">
        <v>0</v>
      </c>
      <c r="K66" s="26">
        <v>0</v>
      </c>
      <c r="L66" s="26">
        <v>0</v>
      </c>
      <c r="M66" s="26">
        <v>0</v>
      </c>
      <c r="N66" s="26">
        <v>0</v>
      </c>
      <c r="O66" s="26">
        <v>0</v>
      </c>
      <c r="P66" s="24">
        <f t="shared" si="3"/>
        <v>0</v>
      </c>
      <c r="Q66" s="11">
        <v>0</v>
      </c>
    </row>
    <row r="67" spans="1:17" s="7" customFormat="1" ht="30" x14ac:dyDescent="0.25">
      <c r="A67" s="3" t="s">
        <v>67</v>
      </c>
      <c r="B67" s="11">
        <f>SUM(E67:Q67)</f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4">
        <f t="shared" si="3"/>
        <v>0</v>
      </c>
      <c r="Q67" s="11">
        <v>0</v>
      </c>
    </row>
    <row r="68" spans="1:17" s="7" customFormat="1" ht="45" x14ac:dyDescent="0.25">
      <c r="A68" s="3" t="s">
        <v>68</v>
      </c>
      <c r="B68" s="11">
        <f>SUM(E68:Q68)</f>
        <v>0</v>
      </c>
      <c r="C68" s="26">
        <v>0</v>
      </c>
      <c r="D68" s="26">
        <v>0</v>
      </c>
      <c r="E68" s="26">
        <v>0</v>
      </c>
      <c r="F68" s="26">
        <v>0</v>
      </c>
      <c r="G68" s="26">
        <v>0</v>
      </c>
      <c r="H68" s="26">
        <v>0</v>
      </c>
      <c r="I68" s="2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4">
        <f t="shared" si="3"/>
        <v>0</v>
      </c>
      <c r="Q68" s="11">
        <v>0</v>
      </c>
    </row>
    <row r="69" spans="1:17" s="17" customFormat="1" ht="30" x14ac:dyDescent="0.25">
      <c r="A69" s="2" t="s">
        <v>69</v>
      </c>
      <c r="B69" s="9">
        <f>SUM(E69:Q69)</f>
        <v>0</v>
      </c>
      <c r="C69" s="24">
        <f t="shared" ref="C69:E69" si="30">SUM(C70:C71)</f>
        <v>0</v>
      </c>
      <c r="D69" s="24">
        <f t="shared" si="30"/>
        <v>0</v>
      </c>
      <c r="E69" s="24">
        <f t="shared" si="30"/>
        <v>0</v>
      </c>
      <c r="F69" s="24">
        <f t="shared" ref="F69:G69" si="31">SUM(F70:F71)</f>
        <v>0</v>
      </c>
      <c r="G69" s="24">
        <f t="shared" si="31"/>
        <v>0</v>
      </c>
      <c r="H69" s="24">
        <f t="shared" ref="H69:I69" si="32">SUM(H70:H71)</f>
        <v>0</v>
      </c>
      <c r="I69" s="24">
        <f t="shared" si="32"/>
        <v>0</v>
      </c>
      <c r="J69" s="24">
        <f t="shared" ref="J69:K69" si="33">SUM(J70:J71)</f>
        <v>0</v>
      </c>
      <c r="K69" s="24">
        <f t="shared" si="33"/>
        <v>0</v>
      </c>
      <c r="L69" s="24">
        <f t="shared" ref="L69:M69" si="34">SUM(L70:L71)</f>
        <v>0</v>
      </c>
      <c r="M69" s="24">
        <f t="shared" si="34"/>
        <v>0</v>
      </c>
      <c r="N69" s="24">
        <f t="shared" ref="N69:O69" si="35">SUM(N70:N71)</f>
        <v>0</v>
      </c>
      <c r="O69" s="24">
        <f t="shared" si="35"/>
        <v>0</v>
      </c>
      <c r="P69" s="24">
        <f t="shared" si="3"/>
        <v>0</v>
      </c>
      <c r="Q69" s="9">
        <f t="shared" ref="Q69" si="36">SUM(Q70:Q71)</f>
        <v>0</v>
      </c>
    </row>
    <row r="70" spans="1:17" s="7" customFormat="1" x14ac:dyDescent="0.25">
      <c r="A70" s="3" t="s">
        <v>70</v>
      </c>
      <c r="B70" s="11">
        <f>SUM(E70:Q70)</f>
        <v>0</v>
      </c>
      <c r="C70" s="26">
        <v>0</v>
      </c>
      <c r="D70" s="26">
        <v>0</v>
      </c>
      <c r="E70" s="26">
        <v>0</v>
      </c>
      <c r="F70" s="26">
        <v>0</v>
      </c>
      <c r="G70" s="26">
        <v>0</v>
      </c>
      <c r="H70" s="26">
        <v>0</v>
      </c>
      <c r="I70" s="26">
        <v>0</v>
      </c>
      <c r="J70" s="26">
        <v>0</v>
      </c>
      <c r="K70" s="26">
        <v>0</v>
      </c>
      <c r="L70" s="26">
        <v>0</v>
      </c>
      <c r="M70" s="26">
        <v>0</v>
      </c>
      <c r="N70" s="26">
        <v>0</v>
      </c>
      <c r="O70" s="26">
        <v>0</v>
      </c>
      <c r="P70" s="24">
        <f t="shared" si="3"/>
        <v>0</v>
      </c>
      <c r="Q70" s="11">
        <v>0</v>
      </c>
    </row>
    <row r="71" spans="1:17" s="7" customFormat="1" ht="30" x14ac:dyDescent="0.25">
      <c r="A71" s="3" t="s">
        <v>71</v>
      </c>
      <c r="B71" s="11">
        <f>SUM(E71:Q71)</f>
        <v>0</v>
      </c>
      <c r="C71" s="26">
        <v>0</v>
      </c>
      <c r="D71" s="26">
        <v>0</v>
      </c>
      <c r="E71" s="26">
        <v>0</v>
      </c>
      <c r="F71" s="26">
        <v>0</v>
      </c>
      <c r="G71" s="26">
        <v>0</v>
      </c>
      <c r="H71" s="26">
        <v>0</v>
      </c>
      <c r="I71" s="26">
        <v>0</v>
      </c>
      <c r="J71" s="26">
        <v>0</v>
      </c>
      <c r="K71" s="26">
        <v>0</v>
      </c>
      <c r="L71" s="26">
        <v>0</v>
      </c>
      <c r="M71" s="26">
        <v>0</v>
      </c>
      <c r="N71" s="26">
        <v>0</v>
      </c>
      <c r="O71" s="26">
        <v>0</v>
      </c>
      <c r="P71" s="24">
        <f t="shared" si="3"/>
        <v>0</v>
      </c>
      <c r="Q71" s="11">
        <v>0</v>
      </c>
    </row>
    <row r="72" spans="1:17" s="17" customFormat="1" x14ac:dyDescent="0.25">
      <c r="A72" s="2" t="s">
        <v>72</v>
      </c>
      <c r="B72" s="9">
        <f>SUM(E72:Q72)</f>
        <v>0</v>
      </c>
      <c r="C72" s="24">
        <f t="shared" ref="C72:E72" si="37">SUM(C73:C75)</f>
        <v>0</v>
      </c>
      <c r="D72" s="24">
        <f t="shared" si="37"/>
        <v>0</v>
      </c>
      <c r="E72" s="24">
        <f t="shared" si="37"/>
        <v>0</v>
      </c>
      <c r="F72" s="24">
        <f t="shared" ref="F72:G72" si="38">SUM(F73:F75)</f>
        <v>0</v>
      </c>
      <c r="G72" s="24">
        <f t="shared" si="38"/>
        <v>0</v>
      </c>
      <c r="H72" s="24">
        <f t="shared" ref="H72:I72" si="39">SUM(H73:H75)</f>
        <v>0</v>
      </c>
      <c r="I72" s="24">
        <f t="shared" si="39"/>
        <v>0</v>
      </c>
      <c r="J72" s="24">
        <f t="shared" ref="J72:K72" si="40">SUM(J73:J75)</f>
        <v>0</v>
      </c>
      <c r="K72" s="24">
        <f t="shared" si="40"/>
        <v>0</v>
      </c>
      <c r="L72" s="24">
        <f t="shared" ref="L72:M72" si="41">SUM(L73:L75)</f>
        <v>0</v>
      </c>
      <c r="M72" s="24">
        <f t="shared" si="41"/>
        <v>0</v>
      </c>
      <c r="N72" s="24">
        <f t="shared" ref="N72:O72" si="42">SUM(N73:N75)</f>
        <v>0</v>
      </c>
      <c r="O72" s="24">
        <f t="shared" si="42"/>
        <v>0</v>
      </c>
      <c r="P72" s="24">
        <f t="shared" si="3"/>
        <v>0</v>
      </c>
      <c r="Q72" s="9">
        <f t="shared" ref="Q72" si="43">SUM(Q73:Q75)</f>
        <v>0</v>
      </c>
    </row>
    <row r="73" spans="1:17" s="7" customFormat="1" ht="30" x14ac:dyDescent="0.25">
      <c r="A73" s="3" t="s">
        <v>73</v>
      </c>
      <c r="B73" s="11">
        <f>SUM(E73:Q73)</f>
        <v>0</v>
      </c>
      <c r="C73" s="26">
        <v>0</v>
      </c>
      <c r="D73" s="26">
        <v>0</v>
      </c>
      <c r="E73" s="26">
        <v>0</v>
      </c>
      <c r="F73" s="26">
        <v>0</v>
      </c>
      <c r="G73" s="26">
        <v>0</v>
      </c>
      <c r="H73" s="26">
        <v>0</v>
      </c>
      <c r="I73" s="26">
        <v>0</v>
      </c>
      <c r="J73" s="26">
        <v>0</v>
      </c>
      <c r="K73" s="26">
        <v>0</v>
      </c>
      <c r="L73" s="26">
        <v>0</v>
      </c>
      <c r="M73" s="26">
        <v>0</v>
      </c>
      <c r="N73" s="26">
        <v>0</v>
      </c>
      <c r="O73" s="26">
        <v>0</v>
      </c>
      <c r="P73" s="24">
        <f t="shared" si="3"/>
        <v>0</v>
      </c>
      <c r="Q73" s="11">
        <v>0</v>
      </c>
    </row>
    <row r="74" spans="1:17" s="7" customFormat="1" ht="30" x14ac:dyDescent="0.25">
      <c r="A74" s="3" t="s">
        <v>74</v>
      </c>
      <c r="B74" s="11">
        <f>SUM(E74:Q74)</f>
        <v>0</v>
      </c>
      <c r="C74" s="26">
        <v>0</v>
      </c>
      <c r="D74" s="26">
        <v>0</v>
      </c>
      <c r="E74" s="26">
        <v>0</v>
      </c>
      <c r="F74" s="26">
        <v>0</v>
      </c>
      <c r="G74" s="26">
        <v>0</v>
      </c>
      <c r="H74" s="26">
        <v>0</v>
      </c>
      <c r="I74" s="26">
        <v>0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4">
        <f t="shared" si="3"/>
        <v>0</v>
      </c>
      <c r="Q74" s="11">
        <v>0</v>
      </c>
    </row>
    <row r="75" spans="1:17" s="7" customFormat="1" ht="30" x14ac:dyDescent="0.25">
      <c r="A75" s="3" t="s">
        <v>75</v>
      </c>
      <c r="B75" s="11">
        <f>SUM(E75:Q75)</f>
        <v>0</v>
      </c>
      <c r="C75" s="26">
        <v>0</v>
      </c>
      <c r="D75" s="26">
        <v>0</v>
      </c>
      <c r="E75" s="26">
        <v>0</v>
      </c>
      <c r="F75" s="26">
        <v>0</v>
      </c>
      <c r="G75" s="26">
        <v>0</v>
      </c>
      <c r="H75" s="26">
        <v>0</v>
      </c>
      <c r="I75" s="26">
        <v>0</v>
      </c>
      <c r="J75" s="26">
        <v>0</v>
      </c>
      <c r="K75" s="26">
        <v>0</v>
      </c>
      <c r="L75" s="26">
        <v>0</v>
      </c>
      <c r="M75" s="26">
        <v>0</v>
      </c>
      <c r="N75" s="26">
        <v>0</v>
      </c>
      <c r="O75" s="26">
        <v>0</v>
      </c>
      <c r="P75" s="24">
        <f t="shared" si="3"/>
        <v>0</v>
      </c>
      <c r="Q75" s="11">
        <v>0</v>
      </c>
    </row>
    <row r="76" spans="1:17" s="7" customFormat="1" x14ac:dyDescent="0.25">
      <c r="A76" s="4" t="s">
        <v>76</v>
      </c>
      <c r="B76" s="12">
        <f>SUM(E76:Q76)</f>
        <v>209305341.22000003</v>
      </c>
      <c r="C76" s="27">
        <f>C11</f>
        <v>130378735</v>
      </c>
      <c r="D76" s="27">
        <f t="shared" ref="D76" si="44">D11</f>
        <v>0</v>
      </c>
      <c r="E76" s="27">
        <f t="shared" ref="E76:J76" si="45">E11</f>
        <v>7266223.6600000001</v>
      </c>
      <c r="F76" s="27">
        <f t="shared" si="45"/>
        <v>6864031.9699999997</v>
      </c>
      <c r="G76" s="27">
        <f t="shared" si="45"/>
        <v>6427446.7599999998</v>
      </c>
      <c r="H76" s="27">
        <f t="shared" si="45"/>
        <v>11841936.32</v>
      </c>
      <c r="I76" s="27">
        <f t="shared" si="45"/>
        <v>12531385.32</v>
      </c>
      <c r="J76" s="27">
        <f t="shared" si="45"/>
        <v>7864852.54</v>
      </c>
      <c r="K76" s="27">
        <f t="shared" ref="K76:L76" si="46">K11</f>
        <v>7012025.2300000004</v>
      </c>
      <c r="L76" s="27">
        <f t="shared" si="46"/>
        <v>6792036.2199999997</v>
      </c>
      <c r="M76" s="27">
        <f t="shared" ref="M76:N76" si="47">M11</f>
        <v>7303983.54</v>
      </c>
      <c r="N76" s="27">
        <f t="shared" si="47"/>
        <v>17614603.93</v>
      </c>
      <c r="O76" s="27">
        <f t="shared" ref="O76" si="48">O11</f>
        <v>13134145.119999999</v>
      </c>
      <c r="P76" s="27">
        <f t="shared" ref="P76:P89" si="49">SUM(E76:E76)+F76+G76+H76+I76+J76+K76+L76+M76+N76+O76</f>
        <v>104652670.61000001</v>
      </c>
      <c r="Q76" s="12">
        <f t="shared" ref="Q76" si="50">Q11</f>
        <v>0</v>
      </c>
    </row>
    <row r="77" spans="1:17" s="7" customFormat="1" ht="5.0999999999999996" customHeight="1" x14ac:dyDescent="0.25">
      <c r="A77" s="3"/>
      <c r="B77" s="10"/>
      <c r="C77" s="34"/>
      <c r="D77" s="34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38">
        <f t="shared" si="49"/>
        <v>0</v>
      </c>
      <c r="Q77" s="10"/>
    </row>
    <row r="78" spans="1:17" s="7" customFormat="1" x14ac:dyDescent="0.25">
      <c r="A78" s="1" t="s">
        <v>77</v>
      </c>
      <c r="B78" s="8">
        <f>SUM(E78:Q78)</f>
        <v>0</v>
      </c>
      <c r="C78" s="35">
        <f t="shared" ref="C78:D78" si="51">C79+C82+C85</f>
        <v>0</v>
      </c>
      <c r="D78" s="35">
        <f t="shared" si="51"/>
        <v>0</v>
      </c>
      <c r="E78" s="8">
        <f t="shared" ref="E78:K78" si="52">E79+E82+E85</f>
        <v>0</v>
      </c>
      <c r="F78" s="8">
        <f t="shared" si="52"/>
        <v>0</v>
      </c>
      <c r="G78" s="8">
        <f t="shared" si="52"/>
        <v>0</v>
      </c>
      <c r="H78" s="8">
        <f t="shared" si="52"/>
        <v>0</v>
      </c>
      <c r="I78" s="8">
        <f t="shared" si="52"/>
        <v>0</v>
      </c>
      <c r="J78" s="8">
        <f t="shared" si="52"/>
        <v>0</v>
      </c>
      <c r="K78" s="8">
        <f t="shared" si="52"/>
        <v>0</v>
      </c>
      <c r="L78" s="8">
        <f t="shared" ref="L78:M78" si="53">L79+L82+L85</f>
        <v>0</v>
      </c>
      <c r="M78" s="8">
        <f t="shared" si="53"/>
        <v>0</v>
      </c>
      <c r="N78" s="8">
        <f t="shared" ref="N78:O78" si="54">N79+N82+N85</f>
        <v>0</v>
      </c>
      <c r="O78" s="8">
        <f t="shared" si="54"/>
        <v>0</v>
      </c>
      <c r="P78" s="35">
        <f t="shared" si="49"/>
        <v>0</v>
      </c>
      <c r="Q78" s="8">
        <f t="shared" ref="Q78" si="55">Q79+Q82+Q85</f>
        <v>0</v>
      </c>
    </row>
    <row r="79" spans="1:17" s="17" customFormat="1" ht="15" customHeight="1" x14ac:dyDescent="0.25">
      <c r="A79" s="2" t="s">
        <v>78</v>
      </c>
      <c r="B79" s="9">
        <f>SUM(E79:Q79)</f>
        <v>0</v>
      </c>
      <c r="C79" s="36">
        <f t="shared" ref="C79:D79" si="56">SUM(C80:C81)</f>
        <v>0</v>
      </c>
      <c r="D79" s="36">
        <f t="shared" si="56"/>
        <v>0</v>
      </c>
      <c r="E79" s="9">
        <f t="shared" ref="E79:K79" si="57">SUM(E80:E81)</f>
        <v>0</v>
      </c>
      <c r="F79" s="9">
        <f t="shared" si="57"/>
        <v>0</v>
      </c>
      <c r="G79" s="9">
        <f t="shared" si="57"/>
        <v>0</v>
      </c>
      <c r="H79" s="9">
        <f t="shared" si="57"/>
        <v>0</v>
      </c>
      <c r="I79" s="9">
        <f t="shared" si="57"/>
        <v>0</v>
      </c>
      <c r="J79" s="9">
        <f t="shared" si="57"/>
        <v>0</v>
      </c>
      <c r="K79" s="9">
        <f t="shared" si="57"/>
        <v>0</v>
      </c>
      <c r="L79" s="9">
        <f t="shared" ref="L79:M79" si="58">SUM(L80:L81)</f>
        <v>0</v>
      </c>
      <c r="M79" s="9">
        <f t="shared" si="58"/>
        <v>0</v>
      </c>
      <c r="N79" s="9">
        <f t="shared" ref="N79:O79" si="59">SUM(N80:N81)</f>
        <v>0</v>
      </c>
      <c r="O79" s="9">
        <f t="shared" si="59"/>
        <v>0</v>
      </c>
      <c r="P79" s="36">
        <f t="shared" si="49"/>
        <v>0</v>
      </c>
      <c r="Q79" s="9">
        <f t="shared" ref="Q79" si="60">SUM(Q80:Q81)</f>
        <v>0</v>
      </c>
    </row>
    <row r="80" spans="1:17" s="7" customFormat="1" ht="30" x14ac:dyDescent="0.25">
      <c r="A80" s="3" t="s">
        <v>79</v>
      </c>
      <c r="B80" s="11">
        <f>SUM(E80:Q80)</f>
        <v>0</v>
      </c>
      <c r="C80" s="34">
        <v>0</v>
      </c>
      <c r="D80" s="34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34">
        <f t="shared" si="49"/>
        <v>0</v>
      </c>
      <c r="Q80" s="11">
        <v>0</v>
      </c>
    </row>
    <row r="81" spans="1:17" s="7" customFormat="1" ht="30" x14ac:dyDescent="0.25">
      <c r="A81" s="3" t="s">
        <v>80</v>
      </c>
      <c r="B81" s="11">
        <f>SUM(E81:Q81)</f>
        <v>0</v>
      </c>
      <c r="C81" s="34">
        <v>0</v>
      </c>
      <c r="D81" s="34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34">
        <f t="shared" si="49"/>
        <v>0</v>
      </c>
      <c r="Q81" s="11">
        <v>0</v>
      </c>
    </row>
    <row r="82" spans="1:17" s="17" customFormat="1" x14ac:dyDescent="0.25">
      <c r="A82" s="2" t="s">
        <v>81</v>
      </c>
      <c r="B82" s="9">
        <f>SUM(E82:Q82)</f>
        <v>0</v>
      </c>
      <c r="C82" s="36">
        <f t="shared" ref="C82:D82" si="61">SUM(C83:C84)</f>
        <v>0</v>
      </c>
      <c r="D82" s="36">
        <f t="shared" si="61"/>
        <v>0</v>
      </c>
      <c r="E82" s="9">
        <f t="shared" ref="E82:K82" si="62">SUM(E83:E84)</f>
        <v>0</v>
      </c>
      <c r="F82" s="9">
        <f t="shared" si="62"/>
        <v>0</v>
      </c>
      <c r="G82" s="9">
        <f t="shared" si="62"/>
        <v>0</v>
      </c>
      <c r="H82" s="9">
        <f t="shared" si="62"/>
        <v>0</v>
      </c>
      <c r="I82" s="9">
        <f t="shared" si="62"/>
        <v>0</v>
      </c>
      <c r="J82" s="9">
        <f t="shared" si="62"/>
        <v>0</v>
      </c>
      <c r="K82" s="9">
        <f t="shared" si="62"/>
        <v>0</v>
      </c>
      <c r="L82" s="9">
        <f t="shared" ref="L82:M82" si="63">SUM(L83:L84)</f>
        <v>0</v>
      </c>
      <c r="M82" s="9">
        <f t="shared" si="63"/>
        <v>0</v>
      </c>
      <c r="N82" s="9">
        <f t="shared" ref="N82:O82" si="64">SUM(N83:N84)</f>
        <v>0</v>
      </c>
      <c r="O82" s="9">
        <f t="shared" si="64"/>
        <v>0</v>
      </c>
      <c r="P82" s="36">
        <f t="shared" si="49"/>
        <v>0</v>
      </c>
      <c r="Q82" s="9">
        <f t="shared" ref="Q82" si="65">SUM(Q83:Q84)</f>
        <v>0</v>
      </c>
    </row>
    <row r="83" spans="1:17" s="7" customFormat="1" ht="30" x14ac:dyDescent="0.25">
      <c r="A83" s="3" t="s">
        <v>82</v>
      </c>
      <c r="B83" s="11">
        <f>SUM(E83:Q83)</f>
        <v>0</v>
      </c>
      <c r="C83" s="34">
        <v>0</v>
      </c>
      <c r="D83" s="34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34">
        <f t="shared" si="49"/>
        <v>0</v>
      </c>
      <c r="Q83" s="11">
        <v>0</v>
      </c>
    </row>
    <row r="84" spans="1:17" s="7" customFormat="1" ht="30" x14ac:dyDescent="0.25">
      <c r="A84" s="3" t="s">
        <v>83</v>
      </c>
      <c r="B84" s="11">
        <f>SUM(E84:Q84)</f>
        <v>0</v>
      </c>
      <c r="C84" s="34">
        <v>0</v>
      </c>
      <c r="D84" s="34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34">
        <f t="shared" si="49"/>
        <v>0</v>
      </c>
      <c r="Q84" s="11">
        <v>0</v>
      </c>
    </row>
    <row r="85" spans="1:17" s="17" customFormat="1" ht="15" customHeight="1" x14ac:dyDescent="0.25">
      <c r="A85" s="2" t="s">
        <v>84</v>
      </c>
      <c r="B85" s="9">
        <f>SUM(E85:Q85)</f>
        <v>0</v>
      </c>
      <c r="C85" s="36">
        <f t="shared" ref="C85:D85" si="66">SUM(C86)</f>
        <v>0</v>
      </c>
      <c r="D85" s="36">
        <f t="shared" si="66"/>
        <v>0</v>
      </c>
      <c r="E85" s="9">
        <f t="shared" ref="E85:O85" si="67">SUM(E86)</f>
        <v>0</v>
      </c>
      <c r="F85" s="9">
        <f t="shared" si="67"/>
        <v>0</v>
      </c>
      <c r="G85" s="9">
        <f t="shared" si="67"/>
        <v>0</v>
      </c>
      <c r="H85" s="9">
        <f t="shared" si="67"/>
        <v>0</v>
      </c>
      <c r="I85" s="9">
        <f t="shared" si="67"/>
        <v>0</v>
      </c>
      <c r="J85" s="9">
        <f t="shared" si="67"/>
        <v>0</v>
      </c>
      <c r="K85" s="9">
        <f t="shared" si="67"/>
        <v>0</v>
      </c>
      <c r="L85" s="9">
        <f t="shared" si="67"/>
        <v>0</v>
      </c>
      <c r="M85" s="9">
        <f t="shared" si="67"/>
        <v>0</v>
      </c>
      <c r="N85" s="9">
        <f t="shared" si="67"/>
        <v>0</v>
      </c>
      <c r="O85" s="9">
        <f t="shared" si="67"/>
        <v>0</v>
      </c>
      <c r="P85" s="36">
        <f t="shared" si="49"/>
        <v>0</v>
      </c>
      <c r="Q85" s="9">
        <f t="shared" ref="Q85" si="68">SUM(Q86)</f>
        <v>0</v>
      </c>
    </row>
    <row r="86" spans="1:17" s="7" customFormat="1" ht="30" x14ac:dyDescent="0.25">
      <c r="A86" s="3" t="s">
        <v>85</v>
      </c>
      <c r="B86" s="11">
        <f>SUM(E86:Q86)</f>
        <v>0</v>
      </c>
      <c r="C86" s="34">
        <v>0</v>
      </c>
      <c r="D86" s="34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34">
        <f t="shared" si="49"/>
        <v>0</v>
      </c>
      <c r="Q86" s="11">
        <v>0</v>
      </c>
    </row>
    <row r="87" spans="1:17" s="7" customFormat="1" x14ac:dyDescent="0.25">
      <c r="A87" s="4" t="s">
        <v>86</v>
      </c>
      <c r="B87" s="12">
        <f>SUM(E87:Q87)</f>
        <v>0</v>
      </c>
      <c r="C87" s="37">
        <f t="shared" ref="C87:D87" si="69">C78</f>
        <v>0</v>
      </c>
      <c r="D87" s="37">
        <f t="shared" si="69"/>
        <v>0</v>
      </c>
      <c r="E87" s="12">
        <f t="shared" ref="E87:J87" si="70">E78</f>
        <v>0</v>
      </c>
      <c r="F87" s="12">
        <f t="shared" si="70"/>
        <v>0</v>
      </c>
      <c r="G87" s="12">
        <f t="shared" si="70"/>
        <v>0</v>
      </c>
      <c r="H87" s="12">
        <f t="shared" si="70"/>
        <v>0</v>
      </c>
      <c r="I87" s="12">
        <f t="shared" si="70"/>
        <v>0</v>
      </c>
      <c r="J87" s="12">
        <f t="shared" si="70"/>
        <v>0</v>
      </c>
      <c r="K87" s="12">
        <f t="shared" ref="K87:L87" si="71">K78</f>
        <v>0</v>
      </c>
      <c r="L87" s="12">
        <f t="shared" si="71"/>
        <v>0</v>
      </c>
      <c r="M87" s="12">
        <f t="shared" ref="M87:N87" si="72">M78</f>
        <v>0</v>
      </c>
      <c r="N87" s="12">
        <f t="shared" si="72"/>
        <v>0</v>
      </c>
      <c r="O87" s="12">
        <f t="shared" ref="O87" si="73">O78</f>
        <v>0</v>
      </c>
      <c r="P87" s="37">
        <f t="shared" si="49"/>
        <v>0</v>
      </c>
      <c r="Q87" s="12">
        <f t="shared" ref="Q87" si="74">Q78</f>
        <v>0</v>
      </c>
    </row>
    <row r="88" spans="1:17" s="31" customFormat="1" ht="5.0999999999999996" customHeight="1" x14ac:dyDescent="0.25">
      <c r="B88" s="41"/>
      <c r="C88" s="42"/>
      <c r="D88" s="43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3">
        <f t="shared" si="49"/>
        <v>0</v>
      </c>
      <c r="Q88" s="41"/>
    </row>
    <row r="89" spans="1:17" s="7" customFormat="1" ht="31.5" x14ac:dyDescent="0.25">
      <c r="A89" s="5" t="s">
        <v>87</v>
      </c>
      <c r="B89" s="13">
        <f>SUM(E89:Q89)</f>
        <v>209305341.22000003</v>
      </c>
      <c r="C89" s="39">
        <f>C76+C87</f>
        <v>130378735</v>
      </c>
      <c r="D89" s="39">
        <f t="shared" ref="D89" si="75">D76+D87</f>
        <v>0</v>
      </c>
      <c r="E89" s="14">
        <f t="shared" ref="E89:J89" si="76">E76+E87</f>
        <v>7266223.6600000001</v>
      </c>
      <c r="F89" s="14">
        <f t="shared" si="76"/>
        <v>6864031.9699999997</v>
      </c>
      <c r="G89" s="14">
        <f t="shared" si="76"/>
        <v>6427446.7599999998</v>
      </c>
      <c r="H89" s="14">
        <f t="shared" si="76"/>
        <v>11841936.32</v>
      </c>
      <c r="I89" s="14">
        <f t="shared" si="76"/>
        <v>12531385.32</v>
      </c>
      <c r="J89" s="14">
        <f t="shared" si="76"/>
        <v>7864852.54</v>
      </c>
      <c r="K89" s="14">
        <f t="shared" ref="K89:L89" si="77">K76+K87</f>
        <v>7012025.2300000004</v>
      </c>
      <c r="L89" s="14">
        <f t="shared" si="77"/>
        <v>6792036.2199999997</v>
      </c>
      <c r="M89" s="14">
        <f t="shared" ref="M89:N89" si="78">M76+M87</f>
        <v>7303983.54</v>
      </c>
      <c r="N89" s="14">
        <f t="shared" si="78"/>
        <v>17614603.93</v>
      </c>
      <c r="O89" s="14">
        <f t="shared" ref="O89" si="79">O76+O87</f>
        <v>13134145.119999999</v>
      </c>
      <c r="P89" s="39">
        <f t="shared" si="49"/>
        <v>104652670.61000001</v>
      </c>
      <c r="Q89" s="14">
        <f t="shared" ref="Q89" si="80">Q76+Q87</f>
        <v>0</v>
      </c>
    </row>
    <row r="90" spans="1:17" x14ac:dyDescent="0.25">
      <c r="A90" t="s">
        <v>88</v>
      </c>
    </row>
    <row r="91" spans="1:17" x14ac:dyDescent="0.25">
      <c r="A91" t="s">
        <v>89</v>
      </c>
    </row>
    <row r="92" spans="1:17" x14ac:dyDescent="0.25">
      <c r="A92" t="s">
        <v>90</v>
      </c>
    </row>
    <row r="93" spans="1:17" x14ac:dyDescent="0.25">
      <c r="A93" t="s">
        <v>6</v>
      </c>
    </row>
    <row r="94" spans="1:17" x14ac:dyDescent="0.25">
      <c r="A94" t="s">
        <v>91</v>
      </c>
    </row>
    <row r="95" spans="1:17" x14ac:dyDescent="0.25">
      <c r="A95" t="s">
        <v>92</v>
      </c>
      <c r="P95" s="32"/>
    </row>
    <row r="96" spans="1:17" x14ac:dyDescent="0.25">
      <c r="A96" s="47"/>
      <c r="B96" s="47"/>
      <c r="C96" s="47"/>
      <c r="D96" s="47"/>
      <c r="E96" s="47"/>
    </row>
    <row r="109" ht="39" customHeight="1" x14ac:dyDescent="0.25"/>
  </sheetData>
  <mergeCells count="6">
    <mergeCell ref="A96:E96"/>
    <mergeCell ref="A1:Q1"/>
    <mergeCell ref="A8:Q8"/>
    <mergeCell ref="A9:Q9"/>
    <mergeCell ref="A2:P5"/>
    <mergeCell ref="A7:P7"/>
  </mergeCells>
  <printOptions horizontalCentered="1"/>
  <pageMargins left="0.39370078740157483" right="0.39370078740157483" top="7.874015748031496E-2" bottom="7.874015748031496E-2" header="0" footer="0.31496062992125984"/>
  <pageSetup paperSize="5" scale="69" fitToHeight="0" orientation="landscape" r:id="rId1"/>
  <rowBreaks count="2" manualBreakCount="2">
    <brk id="46" max="13" man="1"/>
    <brk id="68" max="1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557F612331E649B214B52FDC6A5D50" ma:contentTypeVersion="8" ma:contentTypeDescription="Crear nuevo documento." ma:contentTypeScope="" ma:versionID="cafc256a1433351f95541ff6766b5b73">
  <xsd:schema xmlns:xsd="http://www.w3.org/2001/XMLSchema" xmlns:xs="http://www.w3.org/2001/XMLSchema" xmlns:p="http://schemas.microsoft.com/office/2006/metadata/properties" xmlns:ns3="2d04cea9-71fa-4335-8898-8833239d8088" targetNamespace="http://schemas.microsoft.com/office/2006/metadata/properties" ma:root="true" ma:fieldsID="facd97e1d88f66677d26f3fb0fa62c06" ns3:_="">
    <xsd:import namespace="2d04cea9-71fa-4335-8898-8833239d80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04cea9-71fa-4335-8898-8833239d80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CF19B9-6B89-418B-BF05-063CDC6AF717}">
  <ds:schemaRefs>
    <ds:schemaRef ds:uri="http://purl.org/dc/elements/1.1/"/>
    <ds:schemaRef ds:uri="http://purl.org/dc/dcmitype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d04cea9-71fa-4335-8898-8833239d8088"/>
  </ds:schemaRefs>
</ds:datastoreItem>
</file>

<file path=customXml/itemProps2.xml><?xml version="1.0" encoding="utf-8"?>
<ds:datastoreItem xmlns:ds="http://schemas.openxmlformats.org/officeDocument/2006/customXml" ds:itemID="{9ED63BF9-F340-467C-81A4-476030EACC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04cea9-71fa-4335-8898-8833239d80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227DD-2115-47F1-A22F-B490238096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(2024-11)</vt:lpstr>
      <vt:lpstr>'Plantilla Ejecución (2024-11)'!Área_de_impresión</vt:lpstr>
      <vt:lpstr>'Plantilla Ejecución (2024-11)'!Títulos_a_imprimir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Corina Rodríguez</cp:lastModifiedBy>
  <cp:revision/>
  <cp:lastPrinted>2024-12-06T16:10:54Z</cp:lastPrinted>
  <dcterms:created xsi:type="dcterms:W3CDTF">2018-04-17T18:57:16Z</dcterms:created>
  <dcterms:modified xsi:type="dcterms:W3CDTF">2024-12-06T16:11:10Z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0x0101003B557F612331E649B214B52FDC6A5D50</vt:lpwstr>
  </property>
</Properties>
</file>