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92.168.1.62\Planificación\PEI 2021-2024\POA\2022\Ejecucion fisica-financiera 2022\"/>
    </mc:Choice>
  </mc:AlternateContent>
  <xr:revisionPtr revIDLastSave="0" documentId="13_ncr:1_{3A967449-7C43-4919-8C07-32B5A17DC4FD}" xr6:coauthVersionLast="47" xr6:coauthVersionMax="47" xr10:uidLastSave="{00000000-0000-0000-0000-000000000000}"/>
  <bookViews>
    <workbookView xWindow="-120" yWindow="-120" windowWidth="29040" windowHeight="15840" activeTab="5" xr2:uid="{00000000-000D-0000-FFFF-FFFF00000000}"/>
  </bookViews>
  <sheets>
    <sheet name="3er Trim 2021" sheetId="1" r:id="rId1"/>
    <sheet name="4to Trim 2021" sheetId="2" r:id="rId2"/>
    <sheet name="T1-2022" sheetId="3" r:id="rId3"/>
    <sheet name="T2-2022" sheetId="4" r:id="rId4"/>
    <sheet name="T3-2022" sheetId="5" r:id="rId5"/>
    <sheet name="T4-2022" sheetId="6" r:id="rId6"/>
  </sheets>
  <externalReferences>
    <externalReference r:id="rId7"/>
  </externalReferences>
  <definedNames>
    <definedName name="_xlnm.Print_Area" localSheetId="0">'3er Trim 2021'!$A$13:$J$44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6" l="1"/>
  <c r="I25" i="3"/>
  <c r="J29" i="6"/>
  <c r="I29" i="6"/>
  <c r="C16" i="6"/>
  <c r="C15" i="6"/>
  <c r="C14" i="6"/>
  <c r="J29" i="5"/>
  <c r="I29" i="5"/>
  <c r="I25" i="5"/>
  <c r="C16" i="5"/>
  <c r="C15" i="5"/>
  <c r="C14" i="5"/>
  <c r="J29" i="4"/>
  <c r="I29" i="4"/>
  <c r="I25" i="4"/>
  <c r="C16" i="4"/>
  <c r="C15" i="4"/>
  <c r="C14" i="4"/>
  <c r="C16" i="3"/>
  <c r="J29" i="3"/>
  <c r="I29" i="3"/>
  <c r="C15" i="3"/>
  <c r="C14" i="3"/>
  <c r="J29" i="2" l="1"/>
  <c r="J29" i="1"/>
  <c r="I29" i="1"/>
  <c r="I25" i="1"/>
  <c r="I29" i="2"/>
  <c r="I25" i="2"/>
  <c r="C16" i="2"/>
  <c r="C15" i="2"/>
  <c r="C14" i="2"/>
  <c r="C14" i="1"/>
  <c r="C16" i="1"/>
  <c r="C15" i="1"/>
</calcChain>
</file>

<file path=xl/sharedStrings.xml><?xml version="1.0" encoding="utf-8"?>
<sst xmlns="http://schemas.openxmlformats.org/spreadsheetml/2006/main" count="444" uniqueCount="95">
  <si>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</si>
  <si>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</si>
  <si>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</si>
  <si>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</si>
  <si>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</si>
  <si>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</si>
  <si>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</si>
  <si>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</si>
  <si>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</si>
  <si>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</si>
  <si>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</si>
  <si>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</si>
  <si>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</si>
  <si>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</si>
  <si>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</si>
  <si>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</si>
  <si>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</si>
  <si>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</si>
  <si>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</si>
  <si>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</si>
  <si>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</si>
  <si>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</si>
  <si>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</si>
  <si>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</si>
  <si>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</si>
  <si>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</si>
  <si>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</si>
  <si>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</si>
  <si>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</si>
  <si>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</si>
  <si>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</si>
  <si>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</si>
  <si>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</si>
  <si>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</si>
  <si>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</si>
  <si>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</si>
  <si>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</si>
  <si>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</si>
  <si>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</si>
  <si>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</si>
  <si>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</si>
  <si>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</si>
  <si>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</si>
  <si>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</si>
  <si>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</si>
  <si>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</si>
  <si>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</si>
  <si>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</si>
  <si>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</si>
  <si>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</si>
  <si>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</si>
  <si>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</si>
  <si>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</si>
  <si>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</si>
  <si>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0201 - Presidencia de la República</t>
  </si>
  <si>
    <t>01 - Ministerio Administrativo de la Presidencia</t>
  </si>
  <si>
    <t>0010 - Consejo Nacional para el Cambio Climático y Mecanismo de Desarrollo Limpio</t>
  </si>
  <si>
    <t>4.3.1</t>
  </si>
  <si>
    <t>24- Acciones para el cambio climático</t>
  </si>
  <si>
    <t>Realizar acciones de dirección y coordinación de iniciativas, capacitaciones, así como asistencias en la formulación y el registro de iniciativas sobre cambio climático.</t>
  </si>
  <si>
    <t>Instituciones públicas, privadas y población en general.</t>
  </si>
  <si>
    <t>6479 - Instituciones publicas y privadas reciben apoyo técnico para iniciativas de mitigación y adaptación al cambio climático</t>
  </si>
  <si>
    <t>Número de iniciativas asistidas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</si>
  <si>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</si>
  <si>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6479 - Instituciones públicas y privadas reciben apoyo técnico para iniciativas de mitigación y adaptación al cambio climático</t>
  </si>
  <si>
    <t>1- Ampliar la estructura organizativa de la institución, conforme a lo establecido en el Decreto No.541-20 que crea el Sistema Nacional de Medición, Reporte y Verificación de Gases de Efecto Invernadero de la República Dominicana (MRV) y la unidad de Registro de Proyectos de Acción Climática.</t>
  </si>
  <si>
    <t>2- Completar la estructura de cargos, fortaleciendo el equipo técnico - científico de la institución.</t>
  </si>
  <si>
    <t>3- Implementar un sistema de recopilación de datos relevantes al cambio climático que sean accesibles a las instituciones públicas, privadas y a la población en general.</t>
  </si>
  <si>
    <t>4- Crear un centro de documentación sobre cambio climático y ponerlo a disposición de la población en general.</t>
  </si>
  <si>
    <t>5- Aumentar la sensibilización sobre el cambio climático y fortalecer la estrategia de educación a la ciudadanía en general.</t>
  </si>
  <si>
    <t xml:space="preserve">6- Procurar el cambio de los vehículos institucionales a movilidad sostenible y demas acciones  en funcion con las buenas practicas compatibles con el clima </t>
  </si>
  <si>
    <t>Reducir la vulnerabilidad al cambio climático y contribuir a la mitigación de sus causas, mediante las iniciativas de mitigación y adaptación de 25 en el año 2020 a 29 para el año 2021.</t>
  </si>
  <si>
    <t xml:space="preserve">La desviación en la ejecución física de 10% se debe a que se implementaron mejoras tecnológicas y se fortaleció el equipo técnico de la institución, a fin de cumplir con las nuevas funciones que fueron asignadas a la institución mediante el Decreto 165-21, que transfiere a este Consejo, tanto las funciones como el presupuesto del Gabinete de Coordinacion de la Política Medioambiental y Desarrollo Físico, mientras que la desviación financiera de un 88% fue causada por un aumento en la asignación presupuestaria, que en parte fue en cumplimiento del mencionado decreto, así como una asignación de fondos recibida de la Presidencia de República. </t>
  </si>
  <si>
    <t>Para el tercer trimestre del 2021 con un presupuesto inicial de RD$65,203,770.00 se programó apoyar  9 iniciativas de mitigación y adaptación al cambio climático de las cuales se asistieron 38, para  un logro en la ejecución de las metas de 422% y una ejecución financiera de RD$14,737,447.37 que en términos porcentuales sería del 68% en relación a lo programado.</t>
  </si>
  <si>
    <r>
      <t>Para el 4to trimestre 2021 con un presupuesto i</t>
    </r>
    <r>
      <rPr>
        <i/>
        <sz val="11"/>
        <rFont val="Calibri"/>
        <family val="2"/>
        <scheme val="minor"/>
      </rPr>
      <t xml:space="preserve">nicial de RD$65,203,770.00 </t>
    </r>
    <r>
      <rPr>
        <i/>
        <sz val="11"/>
        <color theme="1"/>
        <rFont val="Calibri"/>
        <family val="2"/>
        <scheme val="minor"/>
      </rPr>
      <t>se programó apoyar 10 iniciativas de mitigación y adaptación al cambio climático de las cuales se asistieron 11, para avance en las metas de 110% y una ejecución financiera de RD$45,485,578.069 que en términos porcentuales sería del 188% en relación a lo programado.</t>
    </r>
  </si>
  <si>
    <t>La desviación en la ejecucion fisica ejecutada del 3er trimestre, corresponde al periodo enero-septiembre(t1,t2 y t3) lo que representa 19 asistencias tecnicas. En dicho periodo por el reforzamiento tecnico, mejoras tecnológicas y la flexibilidad de algunas medidas de prevención del COVID, con mas personal laborando en termino nacional; se pudo avanzar varias iniciativas que se encontraban en pausa y otras fueron impulsadas en este periodo.</t>
  </si>
  <si>
    <t>\</t>
  </si>
  <si>
    <t xml:space="preserve">La ejecución física correspondiente al 1er trimestre del 2022 fue superada porque varias iniciativas que en el año anterior se habían rezagado, fueron retomadas por las instituciones que se asisten desde este Consejo. Asimismo el entorno Internacional ha activado la realización de varios proyectos relacionados al cambio climático que han solicitado la participación y actuación de esta isntitución.
</t>
  </si>
  <si>
    <t>En el primer trimestre del 2022 se programó apoyar  10 iniciativas para la  mitigación y adaptación al cambio climático con un presupuesto de RD$27,279,637, Durante la ejecución se alcazaron la realización de 16 asistencias técnicas, para  un logro en la ejecución de las metas de 160%.En cuanto a lo financiero se ejecutaron unos RD$26,442,869.24 lo que representa un 97% en relación a lo programado.</t>
  </si>
  <si>
    <t>3- Implementar el sistema de recopilación de datos relevantes al cambio climático que sean accesibles a las instituciones públicas, privadas y a la población en general.</t>
  </si>
  <si>
    <t>1- Completar la propuesta de la estructura organizativa y su aprobación por el Ministerio de Administración pública, Segun lo establecido en el Decreto No.541-20 que crea el Sistema Nacional de Medición, Reporte y Verificación de Gases de Efecto Invernadero de la República Dominicana (MRV) y la unidad de Registro de Proyectos de Acción Climática.</t>
  </si>
  <si>
    <t>2- Impulsar la conformación de la Red científica en el ámbito climático que reúna los expertos y el estímulo a la investigación</t>
  </si>
  <si>
    <t>En el segundo trimestre del 2022 se programó apoyar  12 iniciativas para la  mitigación y adaptación al cambio climático con un presupuesto de RD$28,329,637, En ese sentido, se alcazaron la realización de  las 12 asistencias técnicas programadas, para  un logro del 100% de la meta.En cuanto a lo financiero se ejecutaron unos RD$ 27,613,112 lo que representa un 97% en relación a lo programado.</t>
  </si>
  <si>
    <t xml:space="preserve">La ejecución física correspondiente al  2do trimestre no presentó desviaciones.
</t>
  </si>
  <si>
    <t>Reducir la vulnerabilidad al cambio climático y contribuir a la mitigación de sus causas, mediante las iniciativas de mitigación y adaptación de 25 en el año 2020 a 46 para el año 2022.</t>
  </si>
  <si>
    <t xml:space="preserve">En el tercer trimestre del 2022 se programó apoyar  12 iniciativas para la  mitigación y adaptación al cambio climático con un presupuesto de RD$29,954,869. En ese sentido, se alcazaron la realización de  las 17 asistencias técnicas programadas, para  un logro del 142% de la meta.En cuanto a lo financiero se ejecutaron unos RD$ 44,346,013 lo que representa un 148% en relación a lo programado. 
</t>
  </si>
  <si>
    <t xml:space="preserve"> Para este trimetsre  se han ampliado las asistencia técnicas de ejecución física por el aumento de solicitudes sobre iniciativas que han surgido post-covid y el posicionamiento del tema  de cambio climático a nivel mundial y nacional. Además los cooperantes han mostrado presencia en impulsar iniciativas de la región de Latinoamérica y el caribe. En cuanto a la ejecución financiera, este periodo cuenta con un gasto extraordinario aportado desde el presupuesto de presidencia para la realización de la Semana Regional del Clima que reunió a  80 países con más de 2,000 personas y 160 eventos o actividades generales y 14 sesiones de tracks.
</t>
  </si>
  <si>
    <t>5- Continuar con la sensibilización sobre el cambio climático y fortalecer la estrategia de educación a la ciudadanía en general.</t>
  </si>
  <si>
    <t xml:space="preserve">En el tercer trimestre del 2022 se programó apoyar  12 iniciativas para la  mitigación y adaptación al cambio climático con un presupuesto de RD$32,572,261 En ese sentido, se alcazaron la realización de  las 14 asistencias técnicas programadas, para  un logro del 117% de la meta.En cuanto a lo financiero se ejecutaron unos RD$ $37,945,158.41 lo que representa un 116% en relación a lo programado. 
</t>
  </si>
  <si>
    <t>3- impulsar el desarrollo del sistema de Información donde se recopile los datos relevantes al cambio climático para que sean accesibles a las instituciones públicas, privadas y a la población en general.</t>
  </si>
  <si>
    <t>2- Continuar el desarrollo de la conformación de la Red científica en el ámbito climático que reúna los expertos y el estímulo a la investigación</t>
  </si>
  <si>
    <t>4- Procurar el cambio de los vehículos institucionales a movilidad sostenible y demas acciones  en funcion con las buenas practicas compatibles con el clima</t>
  </si>
  <si>
    <t xml:space="preserve">1 - Seguir impulsando  el cambio de los vehículos institucionales a movilidad sostenible y demas acciones  en funcion con las buenas practicas compatibles con el clima </t>
  </si>
  <si>
    <t xml:space="preserve">Para este trimestre se han ampliado las asistencias técnicas de ejecución física porque fueron concretadas varias iniciativas trabajadas durante el año, algunas se tenía programado que fueran para el 2023 pero ya hay datos sobre su desarrollo además del liderazgo que ha mostrado la institución y el posicionamiento del cambio climático a nivel mundial y nacional. Además, los cooperantes han mostrado presencia en impulsar iniciativas de la región de Latinoamérica y el caribe. En cuanto a la ejecución financiera para estev trimestre se completaron los incentivos a la productividad para el alcance de los objetivos misionales.
</t>
  </si>
  <si>
    <t>6- Desarrollar la actualización de la  propuesta de la estructura organizativa y su aprobación por el Ministerio de Administración pública, Según lo establecido en el Decreto No.541-20 que crea el Sistema Nacional de Medición, Reporte y Verificación de Gases de Efecto Invernadero de la República Dominicana (MRV) y la unidad de Registro de Proyectos de Acción Climática.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</si>
</sst>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name val="Century Gothic"/>
      <family val="2"/>
    </font>
    <font>
      <i/>
      <sz val="11"/>
      <name val="Calibri"/>
      <family val="2"/>
      <scheme val="minor"/>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29" xfId="0" applyFont="1" applyFill="1" applyBorder="1" applyAlignment="1">
      <alignment horizontal="center" vertical="center" wrapText="1" readingOrder="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7" xfId="0" applyFont="1" applyBorder="1" applyAlignment="1" applyProtection="1">
      <alignment vertical="top" wrapText="1"/>
      <protection locked="0"/>
    </xf>
    <xf numFmtId="166" fontId="17" fillId="0" borderId="27" xfId="0" applyNumberFormat="1" applyFont="1" applyBorder="1" applyAlignment="1" applyProtection="1">
      <alignment horizontal="center" vertical="center" wrapText="1" readingOrder="1"/>
      <protection locked="0"/>
    </xf>
    <xf numFmtId="167" fontId="17" fillId="0" borderId="27"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4" fillId="0" borderId="0" xfId="0" quotePrefix="1" applyFont="1" applyAlignment="1">
      <alignment vertical="top" wrapText="1" readingOrder="1"/>
    </xf>
    <xf numFmtId="9" fontId="17" fillId="7" borderId="27" xfId="2" applyFont="1" applyFill="1" applyBorder="1" applyAlignment="1" applyProtection="1">
      <alignment horizontal="center" vertical="center" wrapText="1" readingOrder="1"/>
      <protection locked="0"/>
    </xf>
    <xf numFmtId="9" fontId="17" fillId="7" borderId="25" xfId="0" applyNumberFormat="1" applyFont="1" applyFill="1" applyBorder="1" applyAlignment="1" applyProtection="1">
      <alignment horizontal="center" vertical="center" wrapText="1" readingOrder="1"/>
      <protection locked="0"/>
    </xf>
    <xf numFmtId="168" fontId="17" fillId="7" borderId="27" xfId="2" applyNumberFormat="1" applyFont="1" applyFill="1" applyBorder="1" applyAlignment="1" applyProtection="1">
      <alignment horizontal="center" vertical="center" wrapText="1" readingOrder="1"/>
      <protection locked="0"/>
    </xf>
    <xf numFmtId="168" fontId="17" fillId="7" borderId="25" xfId="0" applyNumberFormat="1" applyFont="1" applyFill="1" applyBorder="1" applyAlignment="1" applyProtection="1">
      <alignment horizontal="center" vertical="center" wrapText="1" readingOrder="1"/>
      <protection locked="0"/>
    </xf>
    <xf numFmtId="0" fontId="9" fillId="0" borderId="22" xfId="0" applyFont="1" applyBorder="1" applyAlignment="1">
      <alignment vertic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17" xfId="0" quotePrefix="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49" fontId="21" fillId="0" borderId="33" xfId="0" quotePrefix="1" applyNumberFormat="1" applyFont="1" applyBorder="1" applyAlignment="1" applyProtection="1">
      <alignment horizontal="left" vertical="center" wrapText="1"/>
      <protection locked="0"/>
    </xf>
    <xf numFmtId="49" fontId="21" fillId="0" borderId="34" xfId="0" quotePrefix="1" applyNumberFormat="1" applyFont="1" applyBorder="1" applyAlignment="1" applyProtection="1">
      <alignment horizontal="left" vertical="center" wrapText="1"/>
      <protection locked="0"/>
    </xf>
    <xf numFmtId="49" fontId="21" fillId="0" borderId="35" xfId="0" quotePrefix="1" applyNumberFormat="1"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5" fillId="0" borderId="0" xfId="0" applyFont="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2"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39" fontId="11" fillId="0" borderId="23"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9" fontId="11" fillId="7" borderId="25" xfId="2" applyFont="1" applyFill="1" applyBorder="1" applyAlignment="1" applyProtection="1">
      <alignment horizontal="center" vertical="center" wrapText="1" readingOrder="1"/>
    </xf>
    <xf numFmtId="9" fontId="11" fillId="7" borderId="26" xfId="2" applyFont="1" applyFill="1" applyBorder="1" applyAlignment="1" applyProtection="1">
      <alignment horizontal="center" vertical="center" wrapText="1" readingOrder="1"/>
    </xf>
    <xf numFmtId="0" fontId="15"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2" xfId="1" applyNumberFormat="1" applyFont="1" applyFill="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9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1322070" cy="781471"/>
    <xdr:pic>
      <xdr:nvPicPr>
        <xdr:cNvPr id="2"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150"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DA8572B0-6EC6-43FD-946A-B700BF6472C7}"/>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EF58ED1A-E114-4BD5-B529-0C4F352BFA5E}"/>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1ABABB20-DB20-4276-8F3B-D3C175090B8A}"/>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89" dataDxfId="87" headerRowBorderDxfId="88" tableBorderDxfId="86" totalsRowBorderDxfId="85">
  <tableColumns count="10">
    <tableColumn id="1" xr3:uid="{00000000-0010-0000-0000-000001000000}" name="Producto" dataDxfId="84"/>
    <tableColumn id="2" xr3:uid="{00000000-0010-0000-0000-000002000000}" name="Indicador" dataDxfId="83"/>
    <tableColumn id="3" xr3:uid="{00000000-0010-0000-0000-000003000000}" name="Física_x000a_(A)" dataDxfId="82"/>
    <tableColumn id="4" xr3:uid="{00000000-0010-0000-0000-000004000000}" name="Financiera_x000a_(B)" dataDxfId="81"/>
    <tableColumn id="9" xr3:uid="{00000000-0010-0000-0000-000009000000}" name="Física_x000a_(C)" dataDxfId="80"/>
    <tableColumn id="10" xr3:uid="{00000000-0010-0000-0000-00000A000000}" name="Financiera_x000a_(D)" dataDxfId="79"/>
    <tableColumn id="5" xr3:uid="{00000000-0010-0000-0000-000005000000}" name="Física _x000a_(E)" dataDxfId="78"/>
    <tableColumn id="6" xr3:uid="{00000000-0010-0000-0000-000006000000}" name="Financiera _x000a_ (F)" dataDxfId="77"/>
    <tableColumn id="7" xr3:uid="{00000000-0010-0000-0000-000007000000}" name="Física _x000a_(%)_x000a_ G=E/C" dataDxfId="76">
      <calculatedColumnFormula>SUM(Tabla1[[#This Row],[Física 
(E)]]/Tabla1[[#This Row],[Física
(C)]])</calculatedColumnFormula>
    </tableColumn>
    <tableColumn id="8" xr3:uid="{00000000-0010-0000-0000-000008000000}" name="Financiero _x000a_(%) _x000a_H=F/D" dataDxfId="75">
      <calculatedColumnFormula>SUM(Tabla1[[#This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29" totalsRowShown="0" headerRowDxfId="74" dataDxfId="72" headerRowBorderDxfId="73" tableBorderDxfId="71" totalsRowBorderDxfId="70">
  <tableColumns count="10">
    <tableColumn id="1" xr3:uid="{00000000-0010-0000-0100-000001000000}" name="Producto" dataDxfId="69"/>
    <tableColumn id="2" xr3:uid="{00000000-0010-0000-0100-000002000000}" name="Indicador" dataDxfId="68"/>
    <tableColumn id="3" xr3:uid="{00000000-0010-0000-0100-000003000000}" name="Física_x000a_(A)" dataDxfId="67"/>
    <tableColumn id="4" xr3:uid="{00000000-0010-0000-0100-000004000000}" name="Financiera_x000a_(B)" dataDxfId="66"/>
    <tableColumn id="9" xr3:uid="{00000000-0010-0000-0100-000009000000}" name="Física_x000a_(C)" dataDxfId="65"/>
    <tableColumn id="10" xr3:uid="{00000000-0010-0000-0100-00000A000000}" name="Financiera_x000a_(D)" dataDxfId="64"/>
    <tableColumn id="5" xr3:uid="{00000000-0010-0000-0100-000005000000}" name="Física _x000a_(E)" dataDxfId="63"/>
    <tableColumn id="6" xr3:uid="{00000000-0010-0000-0100-000006000000}" name="Financiera _x000a_ (F)" dataDxfId="62"/>
    <tableColumn id="7" xr3:uid="{00000000-0010-0000-0100-000007000000}" name="Física _x000a_(%)_x000a_ G=E/C" dataDxfId="61">
      <calculatedColumnFormula>SUM(Tabla13[[#This Row],[Física 
(E)]]/Tabla13[[#This Row],[Física
(C)]])</calculatedColumnFormula>
    </tableColumn>
    <tableColumn id="8" xr3:uid="{00000000-0010-0000-0100-000008000000}" name="Financiero _x000a_(%) _x000a_H=F/D" dataDxfId="60">
      <calculatedColumnFormula>SUM(Tabla13[[#This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4" displayName="Tabla14" ref="A28:J29" totalsRowShown="0" headerRowDxfId="59" dataDxfId="57" headerRowBorderDxfId="58" tableBorderDxfId="56" totalsRowBorderDxfId="55">
  <tableColumns count="10">
    <tableColumn id="1" xr3:uid="{00000000-0010-0000-0200-000001000000}" name="Producto" dataDxfId="54"/>
    <tableColumn id="2" xr3:uid="{00000000-0010-0000-0200-000002000000}" name="Indicador" dataDxfId="53"/>
    <tableColumn id="3" xr3:uid="{00000000-0010-0000-0200-000003000000}" name="Física_x000a_(A)" dataDxfId="52"/>
    <tableColumn id="4" xr3:uid="{00000000-0010-0000-0200-000004000000}" name="Financiera_x000a_(B)" dataDxfId="51"/>
    <tableColumn id="9" xr3:uid="{00000000-0010-0000-0200-000009000000}" name="Física_x000a_(C)" dataDxfId="50"/>
    <tableColumn id="10" xr3:uid="{00000000-0010-0000-0200-00000A000000}" name="Financiera_x000a_(D)" dataDxfId="49"/>
    <tableColumn id="5" xr3:uid="{00000000-0010-0000-0200-000005000000}" name="Física _x000a_(E)" dataDxfId="48"/>
    <tableColumn id="6" xr3:uid="{00000000-0010-0000-0200-000006000000}" name="Financiera _x000a_ (F)" dataDxfId="47"/>
    <tableColumn id="7" xr3:uid="{00000000-0010-0000-0200-000007000000}" name="Física _x000a_(%)_x000a_ G=E/C" dataDxfId="46">
      <calculatedColumnFormula>SUM(Tabla14[[#This Row],[Física 
(E)]]/Tabla14[[#This Row],[Física
(C)]])</calculatedColumnFormula>
    </tableColumn>
    <tableColumn id="8" xr3:uid="{00000000-0010-0000-0200-000008000000}" name="Financiero _x000a_(%) _x000a_H=F/D" dataDxfId="45">
      <calculatedColumnFormula>SUM(Tabla14[[#This Row],[Financiera 
 (F)]]/Tabla14[[#This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76E2BB-FD62-4305-B86E-A854DEEBBA5C}" name="Tabla145" displayName="Tabla145" ref="A28:J29" totalsRowShown="0" headerRowDxfId="44" dataDxfId="42" headerRowBorderDxfId="43" tableBorderDxfId="41" totalsRowBorderDxfId="40">
  <tableColumns count="10">
    <tableColumn id="1" xr3:uid="{EC1EAE8D-F0CB-47E8-B4B6-056A70D400DE}" name="Producto" dataDxfId="39"/>
    <tableColumn id="2" xr3:uid="{F96A98EF-7A68-4948-8F62-37984501AD87}" name="Indicador" dataDxfId="38"/>
    <tableColumn id="3" xr3:uid="{8BF95AE2-68FB-4D47-AFA1-29956C574112}" name="Física_x000a_(A)" dataDxfId="37"/>
    <tableColumn id="4" xr3:uid="{19B5216B-B522-4079-ACD7-67E9197A0EC5}" name="Financiera_x000a_(B)" dataDxfId="36"/>
    <tableColumn id="9" xr3:uid="{F094CC91-27A7-4284-B7A6-FA0EE7EA5446}" name="Física_x000a_(C)" dataDxfId="35"/>
    <tableColumn id="10" xr3:uid="{D80CA713-7821-4C03-B2C6-ABA8925D32A1}" name="Financiera_x000a_(D)" dataDxfId="34"/>
    <tableColumn id="5" xr3:uid="{842B098B-F4D6-409A-8267-D030574F084F}" name="Física _x000a_(E)" dataDxfId="33"/>
    <tableColumn id="6" xr3:uid="{DDC6DA73-CEC1-4662-A5C8-C318E36A3BB5}" name="Financiera _x000a_ (F)" dataDxfId="32"/>
    <tableColumn id="7" xr3:uid="{D0D05BFD-4B17-4C07-ACCA-A045A1C91005}" name="Física _x000a_(%)_x000a_ G=E/C" dataDxfId="31">
      <calculatedColumnFormula>SUM(Tabla145[[#This Row],[Física 
(E)]]/Tabla145[[#This Row],[Física
(C)]])</calculatedColumnFormula>
    </tableColumn>
    <tableColumn id="8" xr3:uid="{FE778577-232D-482E-B677-1E11B0EF04EC}" name="Financiero _x000a_(%) _x000a_H=F/D" dataDxfId="30">
      <calculatedColumnFormula>SUM(Tabla145[[#This Row],[Financiera 
 (F)]]/Tabla145[[#This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E8B0B0-38D6-4C3E-AF4D-9E4C7EADA5E7}" name="Tabla1456" displayName="Tabla1456" ref="A28:J29" totalsRowShown="0" headerRowDxfId="29" dataDxfId="27" headerRowBorderDxfId="28" tableBorderDxfId="26" totalsRowBorderDxfId="25">
  <tableColumns count="10">
    <tableColumn id="1" xr3:uid="{97EFEF86-28CF-45A7-BC40-721FF5B1630B}" name="Producto" dataDxfId="24"/>
    <tableColumn id="2" xr3:uid="{DFA7719F-6D39-474E-98BE-3A223969A939}" name="Indicador" dataDxfId="23"/>
    <tableColumn id="3" xr3:uid="{F00EE68C-3964-4D89-B903-A843765BEB26}" name="Física_x000a_(A)" dataDxfId="22"/>
    <tableColumn id="4" xr3:uid="{E3551858-19DE-481A-8653-042E5A124F30}" name="Financiera_x000a_(B)" dataDxfId="21"/>
    <tableColumn id="9" xr3:uid="{9F60644A-E73C-49AC-95AD-1E8147A3BC29}" name="Física_x000a_(C)" dataDxfId="20"/>
    <tableColumn id="10" xr3:uid="{E7C615B3-5D3E-49BE-8CE6-E712E5F8AAE2}" name="Financiera_x000a_(D)" dataDxfId="19"/>
    <tableColumn id="5" xr3:uid="{3E3EA807-F567-4B2D-B2DF-D1067AD9DB17}" name="Física _x000a_(E)" dataDxfId="18"/>
    <tableColumn id="6" xr3:uid="{21D9B416-DC65-4550-99A9-BC3714C0D2CC}" name="Financiera _x000a_ (F)" dataDxfId="17"/>
    <tableColumn id="7" xr3:uid="{E2C2FD15-969E-4A6E-BCAE-6293F70D6C55}" name="Física _x000a_(%)_x000a_ G=E/C" dataDxfId="16">
      <calculatedColumnFormula>SUM(Tabla1456[[#This Row],[Física 
(E)]]/Tabla1456[[#This Row],[Física
(C)]])</calculatedColumnFormula>
    </tableColumn>
    <tableColumn id="8" xr3:uid="{C96BDB74-9557-445E-A8BE-3AD7274DC7F0}" name="Financiero _x000a_(%) _x000a_H=F/D" dataDxfId="15">
      <calculatedColumnFormula>SUM(Tabla1456[[#This Row],[Financiera 
 (F)]]/Tabla1456[[#This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5578C5-10D2-43D0-8B7A-ADFCD54EDF46}" name="Tabla14567" displayName="Tabla14567" ref="A28:J29" totalsRowShown="0" headerRowDxfId="14" dataDxfId="12" headerRowBorderDxfId="13" tableBorderDxfId="11" totalsRowBorderDxfId="10">
  <tableColumns count="10">
    <tableColumn id="1" xr3:uid="{D30FB8F8-57A4-46CF-99B4-40F76C6DB504}" name="Producto" dataDxfId="9"/>
    <tableColumn id="2" xr3:uid="{6A888F73-051C-4BA5-9720-91574C2161A8}" name="Indicador" dataDxfId="8"/>
    <tableColumn id="3" xr3:uid="{B287B257-E32C-43BF-A930-FDB6FD469E47}" name="Física_x000a_(A)" dataDxfId="7"/>
    <tableColumn id="4" xr3:uid="{ED783AC6-76BF-498B-83CF-2F27F8CAA77A}" name="Financiera_x000a_(B)" dataDxfId="6"/>
    <tableColumn id="9" xr3:uid="{7718084F-B4A9-4CB3-A1B7-41AA25A9301F}" name="Física_x000a_(C)" dataDxfId="5"/>
    <tableColumn id="10" xr3:uid="{3447E111-ACEF-4D60-B709-0AEDEF6AB386}" name="Financiera_x000a_(D)" dataDxfId="4"/>
    <tableColumn id="5" xr3:uid="{7F8C2D6D-22A4-4F15-AC3F-AF97D682BB30}" name="Física _x000a_(E)" dataDxfId="3"/>
    <tableColumn id="6" xr3:uid="{C5835C59-6732-4EF7-9ECC-93F91B4D83CB}" name="Financiera _x000a_ (F)" dataDxfId="2"/>
    <tableColumn id="7" xr3:uid="{8CD2010D-E493-4109-ABB1-9B716A58BE1D}" name="Física _x000a_(%)_x000a_ G=E/C" dataDxfId="1">
      <calculatedColumnFormula>SUM(Tabla14567[[#This Row],[Física 
(E)]]/Tabla14567[[#This Row],[Física
(C)]])</calculatedColumnFormula>
    </tableColumn>
    <tableColumn id="8" xr3:uid="{0FC5227E-048A-426A-B565-1D49A8454579}" name="Financiero _x000a_(%) _x000a_H=F/D" dataDxfId="0">
      <calculatedColumnFormula>SUM(Tabla14567[[#This Row],[Financiera 
 (F)]]/Tabla14567[[#This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4"/>
  <sheetViews>
    <sheetView zoomScaleNormal="100" workbookViewId="0">
      <selection activeCell="B21" sqref="B21:J21"/>
    </sheetView>
  </sheetViews>
  <sheetFormatPr baseColWidth="10" defaultColWidth="11.42578125" defaultRowHeight="15" x14ac:dyDescent="0.25"/>
  <cols>
    <col min="1" max="1" width="23" style="6" customWidth="1"/>
    <col min="2" max="10" width="12.7109375" style="6" customWidth="1"/>
    <col min="11" max="11" width="11.42578125" style="6"/>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71</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70269788</v>
      </c>
      <c r="B25" s="58"/>
      <c r="C25" s="64">
        <v>92222505.280000001</v>
      </c>
      <c r="D25" s="65"/>
      <c r="E25" s="58"/>
      <c r="F25" s="64">
        <v>42363472</v>
      </c>
      <c r="G25" s="65"/>
      <c r="H25" s="58"/>
      <c r="I25" s="59">
        <f>SUM(F25/C25)</f>
        <v>0.45936153947866376</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27</v>
      </c>
      <c r="D29" s="16">
        <v>65203770</v>
      </c>
      <c r="E29" s="16">
        <v>9</v>
      </c>
      <c r="F29" s="16">
        <v>21807807</v>
      </c>
      <c r="G29" s="16">
        <v>38</v>
      </c>
      <c r="H29" s="16">
        <v>14734447.369999999</v>
      </c>
      <c r="I29" s="26">
        <f>SUM(Tabla1[[#This Row],[Física 
(E)]]/Tabla1[[#This Row],[Física
(C)]])</f>
        <v>4.2222222222222223</v>
      </c>
      <c r="J29" s="27">
        <f>SUM(Tabla1[[#This Row],[Financiera 
 (F)]]/Tabla1[[#This Row],[Financiera
(D)]])</f>
        <v>0.67565011786833951</v>
      </c>
    </row>
    <row r="30" spans="1:11" ht="15.75" x14ac:dyDescent="0.25">
      <c r="A30" s="31" t="s">
        <v>28</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50" t="s">
        <v>73</v>
      </c>
      <c r="C34" s="38"/>
      <c r="D34" s="38"/>
      <c r="E34" s="38"/>
      <c r="F34" s="38"/>
      <c r="G34" s="38"/>
      <c r="H34" s="38"/>
      <c r="I34" s="38"/>
      <c r="J34" s="39"/>
    </row>
    <row r="35" spans="1:45" ht="89.25" customHeight="1" x14ac:dyDescent="0.25">
      <c r="A35" s="17" t="s">
        <v>33</v>
      </c>
      <c r="B35" s="38" t="s">
        <v>75</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27.75" customHeight="1" x14ac:dyDescent="0.25">
      <c r="A38" s="37" t="s">
        <v>65</v>
      </c>
      <c r="B38" s="38"/>
      <c r="C38" s="38"/>
      <c r="D38" s="38"/>
      <c r="E38" s="38"/>
      <c r="F38" s="38"/>
      <c r="G38" s="38"/>
      <c r="H38" s="38"/>
      <c r="I38" s="38"/>
      <c r="J38" s="39"/>
    </row>
    <row r="39" spans="1:45" ht="27.75" customHeight="1" x14ac:dyDescent="0.25">
      <c r="A39" s="37" t="s">
        <v>66</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67</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B8:J8"/>
    <mergeCell ref="B11:J11"/>
    <mergeCell ref="B12:J12"/>
    <mergeCell ref="A13:J13"/>
    <mergeCell ref="C14:J14"/>
    <mergeCell ref="A5:J5"/>
    <mergeCell ref="A6:J6"/>
    <mergeCell ref="A7:J7"/>
    <mergeCell ref="B1:J1"/>
    <mergeCell ref="B2:C2"/>
    <mergeCell ref="D2:H2"/>
    <mergeCell ref="B3:C3"/>
    <mergeCell ref="D3:H3"/>
    <mergeCell ref="A4:J4"/>
    <mergeCell ref="A17:J17"/>
    <mergeCell ref="B18:J18"/>
    <mergeCell ref="B19:J19"/>
    <mergeCell ref="B20:J20"/>
    <mergeCell ref="C15:J15"/>
    <mergeCell ref="M35:U35"/>
    <mergeCell ref="A25:B25"/>
    <mergeCell ref="I25:J25"/>
    <mergeCell ref="A26:J26"/>
    <mergeCell ref="C27:D27"/>
    <mergeCell ref="G27:H27"/>
    <mergeCell ref="I27:J27"/>
    <mergeCell ref="C25:E25"/>
    <mergeCell ref="F25:H25"/>
    <mergeCell ref="E27:F27"/>
    <mergeCell ref="B35:J35"/>
    <mergeCell ref="A44:J44"/>
    <mergeCell ref="B9:J9"/>
    <mergeCell ref="B10:J10"/>
    <mergeCell ref="B21:J21"/>
    <mergeCell ref="A30:J30"/>
    <mergeCell ref="A31:J31"/>
    <mergeCell ref="B32:J32"/>
    <mergeCell ref="B33:J33"/>
    <mergeCell ref="B34:J34"/>
    <mergeCell ref="A22:J22"/>
    <mergeCell ref="A23:J23"/>
    <mergeCell ref="A24:B24"/>
    <mergeCell ref="I24:J24"/>
    <mergeCell ref="C24:E24"/>
    <mergeCell ref="F24:H24"/>
    <mergeCell ref="C16:J16"/>
    <mergeCell ref="A36:J36"/>
    <mergeCell ref="A37:J37"/>
    <mergeCell ref="A38:J38"/>
    <mergeCell ref="A43:J43"/>
    <mergeCell ref="A42:J42"/>
    <mergeCell ref="A39:J39"/>
    <mergeCell ref="A40:J40"/>
    <mergeCell ref="A41:J41"/>
  </mergeCells>
  <phoneticPr fontId="23" type="noConversion"/>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E29:F29 F28 D28:D29 G29:H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8:A43 B38:J38 B40:J43" xr:uid="{00000000-0002-0000-0000-000008000000}"/>
    <dataValidation allowBlank="1" showInputMessage="1" showErrorMessage="1" prompt="De existir desvío, explicar razones." sqref="M35:U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5" fitToHeight="0" orientation="portrait" r:id="rId1"/>
  <ignoredErrors>
    <ignoredError sqref="I29:J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44"/>
  <sheetViews>
    <sheetView topLeftCell="A25" zoomScaleNormal="100" workbookViewId="0">
      <selection activeCell="B21" sqref="B21:J21"/>
    </sheetView>
  </sheetViews>
  <sheetFormatPr baseColWidth="10" defaultColWidth="11.42578125" defaultRowHeight="15" x14ac:dyDescent="0.25"/>
  <cols>
    <col min="1" max="1" width="23" style="6" customWidth="1"/>
    <col min="2" max="10" width="12.7109375" style="6" customWidth="1"/>
    <col min="11" max="11" width="11.42578125" style="6"/>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71</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70269788</v>
      </c>
      <c r="B25" s="58"/>
      <c r="C25" s="64">
        <v>92222505.280000001</v>
      </c>
      <c r="D25" s="65"/>
      <c r="E25" s="58"/>
      <c r="F25" s="64">
        <v>87849050.060000002</v>
      </c>
      <c r="G25" s="65"/>
      <c r="H25" s="58"/>
      <c r="I25" s="59">
        <f>SUM(F25/C25)</f>
        <v>0.95257713714541159</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27</v>
      </c>
      <c r="D29" s="16">
        <v>65203770</v>
      </c>
      <c r="E29" s="16">
        <v>10</v>
      </c>
      <c r="F29" s="16">
        <v>24230961</v>
      </c>
      <c r="G29" s="16">
        <v>11</v>
      </c>
      <c r="H29" s="16">
        <v>45485578.060000002</v>
      </c>
      <c r="I29" s="28">
        <f>SUM(Tabla13[[#This Row],[Física 
(E)]]/Tabla13[[#This Row],[Física
(C)]])</f>
        <v>1.1000000000000001</v>
      </c>
      <c r="J29" s="29">
        <f>SUM(Tabla13[[#This Row],[Financiera 
 (F)]]/Tabla13[[#This Row],[Financiera
(D)]])</f>
        <v>1.8771677301614245</v>
      </c>
    </row>
    <row r="30" spans="1:11" ht="15.75" x14ac:dyDescent="0.25">
      <c r="A30" s="31" t="s">
        <v>28</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38" t="s">
        <v>74</v>
      </c>
      <c r="C34" s="38"/>
      <c r="D34" s="38"/>
      <c r="E34" s="38"/>
      <c r="F34" s="38"/>
      <c r="G34" s="38"/>
      <c r="H34" s="38"/>
      <c r="I34" s="38"/>
      <c r="J34" s="39"/>
    </row>
    <row r="35" spans="1:45" ht="89.25" customHeight="1" x14ac:dyDescent="0.25">
      <c r="A35" s="17" t="s">
        <v>33</v>
      </c>
      <c r="B35" s="38" t="s">
        <v>72</v>
      </c>
      <c r="C35" s="38"/>
      <c r="D35" s="38"/>
      <c r="E35" s="38"/>
      <c r="F35" s="38"/>
      <c r="G35" s="38"/>
      <c r="H35" s="38"/>
      <c r="I35" s="38"/>
      <c r="J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27.75" customHeight="1" x14ac:dyDescent="0.25">
      <c r="A38" s="37" t="s">
        <v>65</v>
      </c>
      <c r="B38" s="38"/>
      <c r="C38" s="38"/>
      <c r="D38" s="38"/>
      <c r="E38" s="38"/>
      <c r="F38" s="38"/>
      <c r="G38" s="38"/>
      <c r="H38" s="38"/>
      <c r="I38" s="38"/>
      <c r="J38" s="39"/>
    </row>
    <row r="39" spans="1:45" ht="27.75" customHeight="1" x14ac:dyDescent="0.25">
      <c r="A39" s="37" t="s">
        <v>66</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67</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3">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6:J36"/>
    <mergeCell ref="A26:J26"/>
    <mergeCell ref="C27:D27"/>
    <mergeCell ref="E27:F27"/>
    <mergeCell ref="G27:H27"/>
    <mergeCell ref="I27:J27"/>
    <mergeCell ref="A30:J30"/>
    <mergeCell ref="A31:J31"/>
    <mergeCell ref="B32:J32"/>
    <mergeCell ref="B33:J33"/>
    <mergeCell ref="B34:J34"/>
    <mergeCell ref="B35:J35"/>
    <mergeCell ref="A43:J43"/>
    <mergeCell ref="A44:J44"/>
    <mergeCell ref="A37:J37"/>
    <mergeCell ref="A38:J38"/>
    <mergeCell ref="A39:J39"/>
    <mergeCell ref="A40:J40"/>
    <mergeCell ref="A41:J41"/>
    <mergeCell ref="A42:J42"/>
  </mergeCells>
  <dataValidations count="16">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2:J32" xr:uid="{00000000-0002-0000-0100-000003000000}"/>
    <dataValidation allowBlank="1" showInputMessage="1" showErrorMessage="1" prompt="¿En qué consiste el producto? su objetivo" sqref="B33:J33" xr:uid="{00000000-0002-0000-0100-000004000000}"/>
    <dataValidation allowBlank="1" showInputMessage="1" showErrorMessage="1" prompt="1. Describir lo plasmado en el presupuesto_x000a_2. Describir lo alcanzado en términos financieros y de producción " sqref="B34:J34" xr:uid="{00000000-0002-0000-0100-000005000000}"/>
    <dataValidation allowBlank="1" showInputMessage="1" showErrorMessage="1" prompt="De existir desvío, explicar razones." sqref="B35:J35" xr:uid="{00000000-0002-0000-0100-000006000000}"/>
    <dataValidation allowBlank="1" showInputMessage="1" showErrorMessage="1" prompt="Oportunidades de mejora identificadas" sqref="A38:A43 B38:J38 B40:J43" xr:uid="{00000000-0002-0000-0100-000007000000}"/>
    <dataValidation allowBlank="1" showInputMessage="1" showErrorMessage="1" prompt="Presupuesto del programa" sqref="A25:C25 F25"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29" xr:uid="{00000000-0002-0000-0100-00000A000000}"/>
    <dataValidation allowBlank="1" showInputMessage="1" showErrorMessage="1" prompt="Nombre del indicador" sqref="B28:B29" xr:uid="{00000000-0002-0000-0100-00000B000000}"/>
    <dataValidation allowBlank="1" showInputMessage="1" showErrorMessage="1" prompt="Meta anual del indicador" sqref="C28:C29 E28" xr:uid="{00000000-0002-0000-0100-00000C000000}"/>
    <dataValidation allowBlank="1" showInputMessage="1" showErrorMessage="1" prompt="Monto presupuestado para el producto" sqref="D28:D29 E29:F29 F28 G29:H29" xr:uid="{00000000-0002-0000-0100-00000D000000}"/>
    <dataValidation allowBlank="1" showInputMessage="1" showErrorMessage="1" prompt="Meta alcanzada en el trimestre" sqref="G28" xr:uid="{00000000-0002-0000-0100-00000E000000}"/>
    <dataValidation allowBlank="1" showInputMessage="1" showErrorMessage="1" prompt="Monto ejecutado en el trimestre" sqref="H28" xr:uid="{00000000-0002-0000-0100-00000F000000}"/>
  </dataValidations>
  <pageMargins left="0.7" right="0.7" top="0.75" bottom="0.75" header="0.3" footer="0.3"/>
  <pageSetup scale="65" fitToHeight="0" orientation="portrait" r:id="rId1"/>
  <rowBreaks count="1" manualBreakCount="1">
    <brk id="21" max="16383" man="1"/>
  </rowBreaks>
  <ignoredErrors>
    <ignoredError sqref="I29:J29"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4"/>
  <sheetViews>
    <sheetView topLeftCell="A19" workbookViewId="0">
      <selection activeCell="I25" sqref="I25:J25"/>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v>26442869.239999998</v>
      </c>
      <c r="G25" s="65"/>
      <c r="H25" s="58"/>
      <c r="I25" s="59">
        <f>SUM(F25/C25)</f>
        <v>0.19142578259095264</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10</v>
      </c>
      <c r="F29" s="16">
        <v>27279637</v>
      </c>
      <c r="G29" s="16">
        <v>16</v>
      </c>
      <c r="H29" s="16">
        <v>26442869.239999998</v>
      </c>
      <c r="I29" s="26">
        <f>SUM(Tabla14[[#This Row],[Física 
(E)]]/Tabla14[[#This Row],[Física
(C)]])</f>
        <v>1.6</v>
      </c>
      <c r="J29" s="27">
        <f>SUM(Tabla14[[#This Row],[Financiera 
 (F)]]/Tabla14[[#This Row],[Financiera
(D)]])</f>
        <v>0.969326286856383</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50" t="s">
        <v>78</v>
      </c>
      <c r="C34" s="38"/>
      <c r="D34" s="38"/>
      <c r="E34" s="38"/>
      <c r="F34" s="38"/>
      <c r="G34" s="38"/>
      <c r="H34" s="38"/>
      <c r="I34" s="38"/>
      <c r="J34" s="39"/>
    </row>
    <row r="35" spans="1:45" ht="77.25" customHeight="1" x14ac:dyDescent="0.25">
      <c r="A35" s="17" t="s">
        <v>33</v>
      </c>
      <c r="B35" s="38" t="s">
        <v>77</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46.5" customHeight="1" x14ac:dyDescent="0.25">
      <c r="A38" s="37" t="s">
        <v>80</v>
      </c>
      <c r="B38" s="38"/>
      <c r="C38" s="38"/>
      <c r="D38" s="38"/>
      <c r="E38" s="38"/>
      <c r="F38" s="38"/>
      <c r="G38" s="38"/>
      <c r="H38" s="38"/>
      <c r="I38" s="38"/>
      <c r="J38" s="39"/>
    </row>
    <row r="39" spans="1:45" ht="27.75" customHeight="1" x14ac:dyDescent="0.25">
      <c r="A39" s="37" t="s">
        <v>81</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79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M35:U35"/>
    <mergeCell ref="A26:J26"/>
    <mergeCell ref="C27:D27"/>
    <mergeCell ref="E27:F27"/>
    <mergeCell ref="G27:H27"/>
    <mergeCell ref="I27:J27"/>
    <mergeCell ref="A30:J30"/>
    <mergeCell ref="A31:J31"/>
    <mergeCell ref="B32:J32"/>
    <mergeCell ref="B33:J33"/>
    <mergeCell ref="B34:J34"/>
    <mergeCell ref="B35:J35"/>
    <mergeCell ref="A42:J42"/>
    <mergeCell ref="A43:J43"/>
    <mergeCell ref="A44:J44"/>
    <mergeCell ref="A36:J36"/>
    <mergeCell ref="A37:J37"/>
    <mergeCell ref="A38:J38"/>
    <mergeCell ref="A39:J39"/>
    <mergeCell ref="A40:J40"/>
    <mergeCell ref="A41:J41"/>
  </mergeCells>
  <dataValidations count="16">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2:J32" xr:uid="{00000000-0002-0000-0200-000003000000}"/>
    <dataValidation allowBlank="1" showInputMessage="1" showErrorMessage="1" prompt="¿En qué consiste el producto? su objetivo" sqref="B33:J33" xr:uid="{00000000-0002-0000-0200-000004000000}"/>
    <dataValidation allowBlank="1" showInputMessage="1" showErrorMessage="1" prompt="1. Describir lo plasmado en el presupuesto_x000a_2. Describir lo alcanzado en términos financieros y de producción " sqref="B34:J34" xr:uid="{00000000-0002-0000-0200-000005000000}"/>
    <dataValidation allowBlank="1" showInputMessage="1" showErrorMessage="1" prompt="De existir desvío, explicar razones." sqref="M35:U35" xr:uid="{00000000-0002-0000-0200-000006000000}"/>
    <dataValidation allowBlank="1" showInputMessage="1" showErrorMessage="1" prompt="Oportunidades de mejora identificadas" sqref="A38:A43 B38:J38 B40:J43"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29" xr:uid="{00000000-0002-0000-0200-00000A000000}"/>
    <dataValidation allowBlank="1" showInputMessage="1" showErrorMessage="1" prompt="Nombre del indicador" sqref="B28:B29" xr:uid="{00000000-0002-0000-0200-00000B000000}"/>
    <dataValidation allowBlank="1" showInputMessage="1" showErrorMessage="1" prompt="Meta anual del indicador" sqref="E28 C28:C29" xr:uid="{00000000-0002-0000-0200-00000C000000}"/>
    <dataValidation allowBlank="1" showInputMessage="1" showErrorMessage="1" prompt="Monto presupuestado para el producto" sqref="E29:H29 F28 D28:D29" xr:uid="{00000000-0002-0000-0200-00000D000000}"/>
    <dataValidation allowBlank="1" showInputMessage="1" showErrorMessage="1" prompt="Meta alcanzada en el trimestre" sqref="G28" xr:uid="{00000000-0002-0000-0200-00000E000000}"/>
    <dataValidation allowBlank="1" showInputMessage="1" showErrorMessage="1" prompt="Monto ejecutado en el trimestre" sqref="H28" xr:uid="{00000000-0002-0000-0200-00000F000000}"/>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8702-3311-405B-9489-60675B5B682B}">
  <dimension ref="A1:AS44"/>
  <sheetViews>
    <sheetView topLeftCell="A13" workbookViewId="0">
      <selection activeCell="B19" sqref="B19:J19"/>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c r="G25" s="65"/>
      <c r="H25" s="58"/>
      <c r="I25" s="59">
        <f>SUM(F25/C25)</f>
        <v>0</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12</v>
      </c>
      <c r="F29" s="16">
        <v>28329637</v>
      </c>
      <c r="G29" s="16">
        <v>12</v>
      </c>
      <c r="H29" s="16">
        <v>27613112</v>
      </c>
      <c r="I29" s="26">
        <f>SUM(Tabla145[[#This Row],[Física 
(E)]]/Tabla145[[#This Row],[Física
(C)]])</f>
        <v>1</v>
      </c>
      <c r="J29" s="27">
        <f>SUM(Tabla145[[#This Row],[Financiera 
 (F)]]/Tabla145[[#This Row],[Financiera
(D)]])</f>
        <v>0.97470758273394043</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50" t="s">
        <v>82</v>
      </c>
      <c r="C34" s="38"/>
      <c r="D34" s="38"/>
      <c r="E34" s="38"/>
      <c r="F34" s="38"/>
      <c r="G34" s="38"/>
      <c r="H34" s="38"/>
      <c r="I34" s="38"/>
      <c r="J34" s="39"/>
    </row>
    <row r="35" spans="1:45" ht="77.25" customHeight="1" x14ac:dyDescent="0.25">
      <c r="A35" s="17" t="s">
        <v>33</v>
      </c>
      <c r="B35" s="38" t="s">
        <v>83</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46.5" customHeight="1" x14ac:dyDescent="0.25">
      <c r="A38" s="37" t="s">
        <v>80</v>
      </c>
      <c r="B38" s="38"/>
      <c r="C38" s="38"/>
      <c r="D38" s="38"/>
      <c r="E38" s="38"/>
      <c r="F38" s="38"/>
      <c r="G38" s="38"/>
      <c r="H38" s="38"/>
      <c r="I38" s="38"/>
      <c r="J38" s="39"/>
    </row>
    <row r="39" spans="1:45" ht="27.75" customHeight="1" x14ac:dyDescent="0.25">
      <c r="A39" s="37" t="s">
        <v>81</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79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2:J42"/>
    <mergeCell ref="A43:J43"/>
    <mergeCell ref="A44:J44"/>
    <mergeCell ref="A36:J36"/>
    <mergeCell ref="A37:J37"/>
    <mergeCell ref="A38:J38"/>
    <mergeCell ref="A39:J39"/>
    <mergeCell ref="A40:J40"/>
    <mergeCell ref="A41:J41"/>
    <mergeCell ref="M35:U35"/>
    <mergeCell ref="A26:J26"/>
    <mergeCell ref="C27:D27"/>
    <mergeCell ref="E27:F27"/>
    <mergeCell ref="G27:H27"/>
    <mergeCell ref="I27:J27"/>
    <mergeCell ref="A30:J30"/>
    <mergeCell ref="A31:J31"/>
    <mergeCell ref="B32:J32"/>
    <mergeCell ref="B33:J33"/>
    <mergeCell ref="B34:J34"/>
    <mergeCell ref="B35:J3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C16:J16"/>
    <mergeCell ref="A5:J5"/>
    <mergeCell ref="A6:J6"/>
    <mergeCell ref="A7:J7"/>
    <mergeCell ref="B8:J8"/>
    <mergeCell ref="B9:J9"/>
    <mergeCell ref="B10:J10"/>
    <mergeCell ref="B11:J11"/>
    <mergeCell ref="B12:J12"/>
    <mergeCell ref="A13:J13"/>
    <mergeCell ref="C14:J14"/>
    <mergeCell ref="C15:J15"/>
    <mergeCell ref="A4:J4"/>
    <mergeCell ref="B1:J1"/>
    <mergeCell ref="B2:C2"/>
    <mergeCell ref="D2:H2"/>
    <mergeCell ref="B3:C3"/>
    <mergeCell ref="D3:H3"/>
  </mergeCells>
  <dataValidations count="16">
    <dataValidation allowBlank="1" showInputMessage="1" showErrorMessage="1" prompt="Monto ejecutado en el trimestre" sqref="H28" xr:uid="{D10484E6-40DF-4BC0-967B-53B95EADB8FF}"/>
    <dataValidation allowBlank="1" showInputMessage="1" showErrorMessage="1" prompt="Meta alcanzada en el trimestre" sqref="G28" xr:uid="{A4F7151A-8751-482F-A1DC-17F86DC3EB3C}"/>
    <dataValidation allowBlank="1" showInputMessage="1" showErrorMessage="1" prompt="Monto presupuestado para el producto" sqref="E29:H29 F28 D28:D29" xr:uid="{989C25B0-CEBB-466F-BF50-9DA235D42EBE}"/>
    <dataValidation allowBlank="1" showInputMessage="1" showErrorMessage="1" prompt="Meta anual del indicador" sqref="E28 C28:C29" xr:uid="{1B130095-13CA-43CD-B2EE-C8150B66EF97}"/>
    <dataValidation allowBlank="1" showInputMessage="1" showErrorMessage="1" prompt="Nombre del indicador" sqref="B28:B29" xr:uid="{B42EDB82-3857-46B1-AF78-612B146D9AF0}"/>
    <dataValidation allowBlank="1" showInputMessage="1" showErrorMessage="1" prompt="Nombre de cada producto" sqref="A28:A29" xr:uid="{C8CFA8EB-1C37-4261-9432-02BBBAF3A9F6}"/>
    <dataValidation allowBlank="1" showInputMessage="1" showErrorMessage="1" prompt="¿En qué consiste el programa?" sqref="B19:J19" xr:uid="{34822236-E703-475D-ACA8-972B2BF7379C}"/>
    <dataValidation allowBlank="1" showInputMessage="1" showErrorMessage="1" prompt="Presupuesto del programa" sqref="A25:C25 F25" xr:uid="{B5A48C9A-B563-44D5-8AD3-989257772AF1}"/>
    <dataValidation allowBlank="1" showInputMessage="1" showErrorMessage="1" prompt="Oportunidades de mejora identificadas" sqref="A38:A43 B38:J38 B40:J43" xr:uid="{9F19DB78-1C16-4856-BE60-AA74F166352A}"/>
    <dataValidation allowBlank="1" showInputMessage="1" showErrorMessage="1" prompt="De existir desvío, explicar razones." sqref="M35:U35" xr:uid="{CCBB48B9-388F-458D-9DC0-FA5D4D9FB0D7}"/>
    <dataValidation allowBlank="1" showInputMessage="1" showErrorMessage="1" prompt="1. Describir lo plasmado en el presupuesto_x000a_2. Describir lo alcanzado en términos financieros y de producción " sqref="B34:J34" xr:uid="{439458F0-5C22-4690-A226-9EED2AA75457}"/>
    <dataValidation allowBlank="1" showInputMessage="1" showErrorMessage="1" prompt="¿En qué consiste el producto? su objetivo" sqref="B33:J33" xr:uid="{9ADB4738-BBC8-4C87-9B59-DD3A2F7947B9}"/>
    <dataValidation allowBlank="1" showInputMessage="1" showErrorMessage="1" prompt="Nombre del producto" sqref="B32:J32" xr:uid="{1EAC9841-2122-422C-98E1-3B3102D51100}"/>
    <dataValidation allowBlank="1" showInputMessage="1" showErrorMessage="1" prompt="¿A quién va dirigido el programa?, ¿qué característica tiene esta población que requiere ser beneficiada?" sqref="B20:J20" xr:uid="{BCC741E8-8D41-4FB4-98FA-CE8CD2F467DE}"/>
    <dataValidation allowBlank="1" showInputMessage="1" prompt="Nombre del capítulo" sqref="B8:J10" xr:uid="{527F8F2A-1913-4296-B649-BD78650C9F05}"/>
    <dataValidation allowBlank="1" sqref="A8" xr:uid="{9FFDE18B-1E3B-4CEF-A588-7E174770BC7A}"/>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E93BC-A1C9-4177-9DBD-74A7AC0480AD}">
  <dimension ref="A1:AS44"/>
  <sheetViews>
    <sheetView topLeftCell="A34" workbookViewId="0">
      <selection activeCell="A43" sqref="A43:J43"/>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c r="G25" s="65"/>
      <c r="H25" s="58"/>
      <c r="I25" s="59">
        <f>SUM(F25/C25)</f>
        <v>0</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12</v>
      </c>
      <c r="F29" s="16">
        <v>29954869</v>
      </c>
      <c r="G29" s="16">
        <v>17</v>
      </c>
      <c r="H29" s="16">
        <v>44346013</v>
      </c>
      <c r="I29" s="26">
        <f>SUM(Tabla1456[[#This Row],[Física 
(E)]]/Tabla1456[[#This Row],[Física
(C)]])</f>
        <v>1.4166666666666667</v>
      </c>
      <c r="J29" s="27">
        <f>SUM(Tabla1456[[#This Row],[Financiera 
 (F)]]/Tabla1456[[#This Row],[Financiera
(D)]])</f>
        <v>1.4804275391756847</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114.75" customHeight="1" x14ac:dyDescent="0.25">
      <c r="A34" s="17" t="s">
        <v>32</v>
      </c>
      <c r="B34" s="50" t="s">
        <v>85</v>
      </c>
      <c r="C34" s="38"/>
      <c r="D34" s="38"/>
      <c r="E34" s="38"/>
      <c r="F34" s="38"/>
      <c r="G34" s="38"/>
      <c r="H34" s="38"/>
      <c r="I34" s="38"/>
      <c r="J34" s="39"/>
    </row>
    <row r="35" spans="1:45" ht="106.5" customHeight="1" x14ac:dyDescent="0.25">
      <c r="A35" s="17" t="s">
        <v>33</v>
      </c>
      <c r="B35" s="38" t="s">
        <v>86</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46.5" customHeight="1" x14ac:dyDescent="0.25">
      <c r="A38" s="37" t="s">
        <v>80</v>
      </c>
      <c r="B38" s="38"/>
      <c r="C38" s="38"/>
      <c r="D38" s="38"/>
      <c r="E38" s="38"/>
      <c r="F38" s="38"/>
      <c r="G38" s="38"/>
      <c r="H38" s="38"/>
      <c r="I38" s="38"/>
      <c r="J38" s="39"/>
    </row>
    <row r="39" spans="1:45" ht="27.75" customHeight="1" x14ac:dyDescent="0.25">
      <c r="A39" s="37" t="s">
        <v>81</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79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87</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M35:U35"/>
    <mergeCell ref="A26:J26"/>
    <mergeCell ref="C27:D27"/>
    <mergeCell ref="E27:F27"/>
    <mergeCell ref="G27:H27"/>
    <mergeCell ref="I27:J27"/>
    <mergeCell ref="A30:J30"/>
    <mergeCell ref="A31:J31"/>
    <mergeCell ref="B32:J32"/>
    <mergeCell ref="B33:J33"/>
    <mergeCell ref="B34:J34"/>
    <mergeCell ref="B35:J35"/>
    <mergeCell ref="A42:J42"/>
    <mergeCell ref="A43:J43"/>
    <mergeCell ref="A44:J44"/>
    <mergeCell ref="A36:J36"/>
    <mergeCell ref="A37:J37"/>
    <mergeCell ref="A38:J38"/>
    <mergeCell ref="A39:J39"/>
    <mergeCell ref="A40:J40"/>
    <mergeCell ref="A41:J41"/>
  </mergeCells>
  <dataValidations count="16">
    <dataValidation allowBlank="1" sqref="A8" xr:uid="{F0C17E96-271A-4D34-9C0E-F6C5D4DA35E2}"/>
    <dataValidation allowBlank="1" showInputMessage="1" prompt="Nombre del capítulo" sqref="B8:J10" xr:uid="{D68A9C54-0BC2-4E21-AE82-3050589D290D}"/>
    <dataValidation allowBlank="1" showInputMessage="1" showErrorMessage="1" prompt="¿A quién va dirigido el programa?, ¿qué característica tiene esta población que requiere ser beneficiada?" sqref="B20:J20" xr:uid="{C3549A94-CE0B-4A17-9095-DD35538BCD8D}"/>
    <dataValidation allowBlank="1" showInputMessage="1" showErrorMessage="1" prompt="Nombre del producto" sqref="B32:J32" xr:uid="{55D13A50-2BFB-40B8-9E6C-0EBD2823BC15}"/>
    <dataValidation allowBlank="1" showInputMessage="1" showErrorMessage="1" prompt="¿En qué consiste el producto? su objetivo" sqref="B33:J33" xr:uid="{A65CEC91-4F62-4765-B627-DB5D0AA8943B}"/>
    <dataValidation allowBlank="1" showInputMessage="1" showErrorMessage="1" prompt="1. Describir lo plasmado en el presupuesto_x000a_2. Describir lo alcanzado en términos financieros y de producción " sqref="B34:J34" xr:uid="{DBE8E131-8A9A-43DB-9843-1A1C6FF95EAC}"/>
    <dataValidation allowBlank="1" showInputMessage="1" showErrorMessage="1" prompt="De existir desvío, explicar razones." sqref="M35:U35" xr:uid="{DAE65FB5-2B6D-44AC-B420-C4766EA4B96B}"/>
    <dataValidation allowBlank="1" showInputMessage="1" showErrorMessage="1" prompt="Oportunidades de mejora identificadas" sqref="A38:A43 B38:J38 B40:J43" xr:uid="{D57E81B8-BEDE-4091-9238-8A7598AFDFB4}"/>
    <dataValidation allowBlank="1" showInputMessage="1" showErrorMessage="1" prompt="Presupuesto del programa" sqref="A25:C25 F25" xr:uid="{1FBB4DED-DD1C-44B0-9B1C-432856BB88D8}"/>
    <dataValidation allowBlank="1" showInputMessage="1" showErrorMessage="1" prompt="¿En qué consiste el programa?" sqref="B19:J19" xr:uid="{D67512E7-2B19-40A4-AAB4-F86B224DF922}"/>
    <dataValidation allowBlank="1" showInputMessage="1" showErrorMessage="1" prompt="Nombre de cada producto" sqref="A28:A29" xr:uid="{3966E9FA-A1C2-4A72-A00A-CDF31B4B9D82}"/>
    <dataValidation allowBlank="1" showInputMessage="1" showErrorMessage="1" prompt="Nombre del indicador" sqref="B28:B29" xr:uid="{581DB9C0-4C7C-4B16-B407-E4D93CB2ACB4}"/>
    <dataValidation allowBlank="1" showInputMessage="1" showErrorMessage="1" prompt="Meta anual del indicador" sqref="E28 C28:C29" xr:uid="{689C15BD-C784-4105-9762-193D5CC8CD48}"/>
    <dataValidation allowBlank="1" showInputMessage="1" showErrorMessage="1" prompt="Monto presupuestado para el producto" sqref="E29:H29 F28 D28:D29" xr:uid="{4C2F392B-D2A2-4E3B-8ED5-E74B19822CD7}"/>
    <dataValidation allowBlank="1" showInputMessage="1" showErrorMessage="1" prompt="Meta alcanzada en el trimestre" sqref="G28" xr:uid="{45431039-914E-4F74-A904-CDCC1448FBA1}"/>
    <dataValidation allowBlank="1" showInputMessage="1" showErrorMessage="1" prompt="Monto ejecutado en el trimestre" sqref="H28" xr:uid="{3BA60BC2-C97C-4DC0-A9C7-D6AB970F32B6}"/>
  </dataValidation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8CE5-A813-4D6C-85D9-685E8AF256B7}">
  <dimension ref="A1:AS44"/>
  <sheetViews>
    <sheetView tabSelected="1" workbookViewId="0">
      <selection activeCell="N34" sqref="N34"/>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v>136445667.12</v>
      </c>
      <c r="G25" s="65"/>
      <c r="H25" s="58"/>
      <c r="I25" s="59">
        <f>SUM(F25/C25)</f>
        <v>0.98776038154286983</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12</v>
      </c>
      <c r="F29" s="16">
        <v>32572261</v>
      </c>
      <c r="G29" s="16">
        <v>14</v>
      </c>
      <c r="H29" s="16">
        <v>37945158.409999996</v>
      </c>
      <c r="I29" s="26">
        <f>SUM(Tabla14567[[#This Row],[Física 
(E)]]/Tabla14567[[#This Row],[Física
(C)]])</f>
        <v>1.1666666666666667</v>
      </c>
      <c r="J29" s="27">
        <f>SUM(Tabla14567[[#This Row],[Financiera 
 (F)]]/Tabla14567[[#This Row],[Financiera
(D)]])</f>
        <v>1.1649531609119796</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114.75" customHeight="1" x14ac:dyDescent="0.25">
      <c r="A34" s="17" t="s">
        <v>32</v>
      </c>
      <c r="B34" s="50" t="s">
        <v>88</v>
      </c>
      <c r="C34" s="38"/>
      <c r="D34" s="38"/>
      <c r="E34" s="38"/>
      <c r="F34" s="38"/>
      <c r="G34" s="38"/>
      <c r="H34" s="38"/>
      <c r="I34" s="38"/>
      <c r="J34" s="39"/>
    </row>
    <row r="35" spans="1:45" ht="106.5" customHeight="1" x14ac:dyDescent="0.25">
      <c r="A35" s="17" t="s">
        <v>33</v>
      </c>
      <c r="B35" s="84" t="s">
        <v>93</v>
      </c>
      <c r="C35" s="84"/>
      <c r="D35" s="84"/>
      <c r="E35" s="84"/>
      <c r="F35" s="84"/>
      <c r="G35" s="84"/>
      <c r="H35" s="84"/>
      <c r="I35" s="84"/>
      <c r="J35" s="85"/>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29.25" customHeight="1" x14ac:dyDescent="0.25">
      <c r="A38" s="37" t="s">
        <v>92</v>
      </c>
      <c r="B38" s="38"/>
      <c r="C38" s="38"/>
      <c r="D38" s="38"/>
      <c r="E38" s="38"/>
      <c r="F38" s="38"/>
      <c r="G38" s="38"/>
      <c r="H38" s="38"/>
      <c r="I38" s="38"/>
      <c r="J38" s="39"/>
    </row>
    <row r="39" spans="1:45" ht="24" customHeight="1" x14ac:dyDescent="0.25">
      <c r="A39" s="37" t="s">
        <v>90</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89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3.25" customHeight="1" x14ac:dyDescent="0.25">
      <c r="A41" s="37" t="s">
        <v>91</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2.5" customHeight="1" x14ac:dyDescent="0.25">
      <c r="A42" s="37" t="s">
        <v>87</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51.75" customHeight="1" x14ac:dyDescent="0.25">
      <c r="A43" s="37" t="s">
        <v>94</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M35:U35"/>
    <mergeCell ref="A26:J26"/>
    <mergeCell ref="C27:D27"/>
    <mergeCell ref="E27:F27"/>
    <mergeCell ref="G27:H27"/>
    <mergeCell ref="I27:J27"/>
    <mergeCell ref="A30:J30"/>
    <mergeCell ref="A31:J31"/>
    <mergeCell ref="B32:J32"/>
    <mergeCell ref="B33:J33"/>
    <mergeCell ref="B34:J34"/>
    <mergeCell ref="B35:J35"/>
    <mergeCell ref="A42:J42"/>
    <mergeCell ref="A43:J43"/>
    <mergeCell ref="A44:J44"/>
    <mergeCell ref="A36:J36"/>
    <mergeCell ref="A37:J37"/>
    <mergeCell ref="A38:J38"/>
    <mergeCell ref="A39:J39"/>
    <mergeCell ref="A40:J40"/>
    <mergeCell ref="A41:J41"/>
  </mergeCells>
  <dataValidations count="16">
    <dataValidation allowBlank="1" showInputMessage="1" showErrorMessage="1" prompt="Monto ejecutado en el trimestre" sqref="H28" xr:uid="{7E015B5F-AD6E-4B20-AA59-4B979F268600}"/>
    <dataValidation allowBlank="1" showInputMessage="1" showErrorMessage="1" prompt="Meta alcanzada en el trimestre" sqref="G28" xr:uid="{1D65754E-0FB7-4904-9096-D2E6687B5E33}"/>
    <dataValidation allowBlank="1" showInputMessage="1" showErrorMessage="1" prompt="Monto presupuestado para el producto" sqref="E29:H29 F28 D28:D29" xr:uid="{12EF186B-9BE8-46A5-80E3-069687B1E03D}"/>
    <dataValidation allowBlank="1" showInputMessage="1" showErrorMessage="1" prompt="Meta anual del indicador" sqref="E28 C28:C29" xr:uid="{58690D97-E628-4C53-B486-CE752414B639}"/>
    <dataValidation allowBlank="1" showInputMessage="1" showErrorMessage="1" prompt="Nombre del indicador" sqref="B28:B29" xr:uid="{8C836CE4-5E82-4BCE-A70E-854F232BE5C3}"/>
    <dataValidation allowBlank="1" showInputMessage="1" showErrorMessage="1" prompt="Nombre de cada producto" sqref="A28:A29" xr:uid="{65844D8B-D392-4F88-BBB5-B3F78C4E7987}"/>
    <dataValidation allowBlank="1" showInputMessage="1" showErrorMessage="1" prompt="¿En qué consiste el programa?" sqref="B19:J19" xr:uid="{1C12319D-0D15-4BBB-8DCB-435893E94D6E}"/>
    <dataValidation allowBlank="1" showInputMessage="1" showErrorMessage="1" prompt="Presupuesto del programa" sqref="A25:C25 F25" xr:uid="{0D125CFD-5A9E-4E84-8783-0AD489620E5C}"/>
    <dataValidation allowBlank="1" showInputMessage="1" showErrorMessage="1" prompt="Oportunidades de mejora identificadas" sqref="A38:A43 B38:J38 B40:J43" xr:uid="{53F7CAC4-A9A9-439F-B871-00501D5D9CDF}"/>
    <dataValidation allowBlank="1" showInputMessage="1" showErrorMessage="1" prompt="De existir desvío, explicar razones." sqref="M35:U35" xr:uid="{CE93A566-6713-49F0-956E-79709D2477BF}"/>
    <dataValidation allowBlank="1" showInputMessage="1" showErrorMessage="1" prompt="1. Describir lo plasmado en el presupuesto_x000a_2. Describir lo alcanzado en términos financieros y de producción " sqref="B34:J34" xr:uid="{76ADB133-FBBC-4446-B97A-25871128F95D}"/>
    <dataValidation allowBlank="1" showInputMessage="1" showErrorMessage="1" prompt="¿En qué consiste el producto? su objetivo" sqref="B33:J33" xr:uid="{D35C43E3-036D-4B14-A2AC-C681D609B394}"/>
    <dataValidation allowBlank="1" showInputMessage="1" showErrorMessage="1" prompt="Nombre del producto" sqref="B32:J32" xr:uid="{80BE3167-6DBF-471A-A6A7-4AA6DEC9BADD}"/>
    <dataValidation allowBlank="1" showInputMessage="1" showErrorMessage="1" prompt="¿A quién va dirigido el programa?, ¿qué característica tiene esta población que requiere ser beneficiada?" sqref="B20:J20" xr:uid="{224C08C9-DDEF-4559-B5DA-E0731008BC32}"/>
    <dataValidation allowBlank="1" showInputMessage="1" prompt="Nombre del capítulo" sqref="B8:J10" xr:uid="{93429222-DD06-4AF1-94AE-E625D0778AAC}"/>
    <dataValidation allowBlank="1" sqref="A8" xr:uid="{48750C49-424C-4469-86A3-D17A3DE807D9}"/>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3er Trim 2021</vt:lpstr>
      <vt:lpstr>4to Trim 2021</vt:lpstr>
      <vt:lpstr>T1-2022</vt:lpstr>
      <vt:lpstr>T2-2022</vt:lpstr>
      <vt:lpstr>T3-2022</vt:lpstr>
      <vt:lpstr>T4-2022</vt:lpstr>
      <vt:lpstr>'3er Trim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Maria Magdalena Garcia</cp:lastModifiedBy>
  <cp:lastPrinted>2022-05-19T15:17:45Z</cp:lastPrinted>
  <dcterms:created xsi:type="dcterms:W3CDTF">2021-03-22T15:50:10Z</dcterms:created>
  <dcterms:modified xsi:type="dcterms:W3CDTF">2023-01-24T19:38:13Z</dcterms:modified>
</cp:coreProperties>
</file>