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20-3\Desktop\MEGUITA\2023 - PAGINA WEB\"/>
    </mc:Choice>
  </mc:AlternateContent>
  <xr:revisionPtr revIDLastSave="0" documentId="13_ncr:1_{E8E69EDE-AF5A-49A8-8909-B9C1B05C05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NCCMDL Nómina Gral.  2023-05" sheetId="11" r:id="rId1"/>
  </sheets>
  <definedNames>
    <definedName name="_xlnm.Print_Titles" localSheetId="0">'CNCCMDL Nómina Gral.  2023-05'!$1:$14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" i="11" l="1"/>
  <c r="H36" i="11"/>
  <c r="I36" i="11"/>
  <c r="K80" i="11"/>
  <c r="H80" i="11"/>
  <c r="I80" i="11"/>
  <c r="I35" i="11"/>
  <c r="H35" i="11"/>
  <c r="G65" i="11"/>
  <c r="F65" i="11"/>
  <c r="H65" i="11" s="1"/>
  <c r="F48" i="11"/>
  <c r="H70" i="11"/>
  <c r="I70" i="11"/>
  <c r="H78" i="11"/>
  <c r="I78" i="11"/>
  <c r="I76" i="11"/>
  <c r="H76" i="11"/>
  <c r="H58" i="11"/>
  <c r="I58" i="11"/>
  <c r="H57" i="11"/>
  <c r="I57" i="11"/>
  <c r="H28" i="11"/>
  <c r="I28" i="11"/>
  <c r="I23" i="11"/>
  <c r="H23" i="11"/>
  <c r="J30" i="11"/>
  <c r="K70" i="11" l="1"/>
  <c r="K35" i="11"/>
  <c r="K78" i="11"/>
  <c r="K58" i="11"/>
  <c r="K76" i="11"/>
  <c r="K57" i="11"/>
  <c r="K28" i="11"/>
  <c r="K23" i="11"/>
  <c r="J67" i="11"/>
  <c r="H27" i="11"/>
  <c r="I27" i="11"/>
  <c r="J82" i="11"/>
  <c r="J75" i="11"/>
  <c r="J63" i="11"/>
  <c r="J62" i="11"/>
  <c r="J38" i="11"/>
  <c r="J33" i="11"/>
  <c r="J19" i="11"/>
  <c r="K27" i="11" l="1"/>
  <c r="I79" i="11"/>
  <c r="H79" i="11"/>
  <c r="I41" i="11"/>
  <c r="I82" i="11"/>
  <c r="H82" i="11"/>
  <c r="I81" i="11"/>
  <c r="H81" i="11"/>
  <c r="I77" i="11"/>
  <c r="H77" i="11"/>
  <c r="I75" i="11"/>
  <c r="H75" i="11"/>
  <c r="H74" i="11"/>
  <c r="I74" i="11"/>
  <c r="H56" i="11"/>
  <c r="I56" i="11"/>
  <c r="H55" i="11"/>
  <c r="I55" i="11"/>
  <c r="H26" i="11"/>
  <c r="I26" i="11"/>
  <c r="H64" i="11"/>
  <c r="I64" i="11"/>
  <c r="H41" i="11"/>
  <c r="K81" i="11" l="1"/>
  <c r="K79" i="11"/>
  <c r="K82" i="11"/>
  <c r="K77" i="11"/>
  <c r="K75" i="11"/>
  <c r="K74" i="11"/>
  <c r="K55" i="11"/>
  <c r="K56" i="11"/>
  <c r="K26" i="11"/>
  <c r="K64" i="11"/>
  <c r="K41" i="11"/>
  <c r="G85" i="11"/>
  <c r="F85" i="11"/>
  <c r="K84" i="11"/>
  <c r="K83" i="11"/>
  <c r="I40" i="11"/>
  <c r="H40" i="11"/>
  <c r="I54" i="11"/>
  <c r="H54" i="11"/>
  <c r="I50" i="11"/>
  <c r="H50" i="11"/>
  <c r="I25" i="11"/>
  <c r="H25" i="11"/>
  <c r="I24" i="11"/>
  <c r="H24" i="11"/>
  <c r="J65" i="11"/>
  <c r="H71" i="11"/>
  <c r="I71" i="11"/>
  <c r="H22" i="11"/>
  <c r="I22" i="11"/>
  <c r="K25" i="11" l="1"/>
  <c r="J85" i="11"/>
  <c r="K40" i="11"/>
  <c r="K54" i="11"/>
  <c r="K50" i="11"/>
  <c r="K24" i="11"/>
  <c r="K71" i="11"/>
  <c r="K22" i="11"/>
  <c r="I73" i="11" l="1"/>
  <c r="I72" i="11"/>
  <c r="I69" i="11"/>
  <c r="I68" i="11"/>
  <c r="I67" i="11"/>
  <c r="I66" i="11"/>
  <c r="K66" i="11" s="1"/>
  <c r="I65" i="11"/>
  <c r="I63" i="11"/>
  <c r="I62" i="11"/>
  <c r="I61" i="11"/>
  <c r="I60" i="11"/>
  <c r="I59" i="11"/>
  <c r="I53" i="11"/>
  <c r="I52" i="11"/>
  <c r="I51" i="11"/>
  <c r="I49" i="11"/>
  <c r="I48" i="11"/>
  <c r="I47" i="11"/>
  <c r="I46" i="11"/>
  <c r="I45" i="11"/>
  <c r="I44" i="11"/>
  <c r="I43" i="11"/>
  <c r="I42" i="11"/>
  <c r="K42" i="11" s="1"/>
  <c r="I39" i="11"/>
  <c r="I38" i="11"/>
  <c r="I37" i="11"/>
  <c r="I34" i="11"/>
  <c r="I33" i="11"/>
  <c r="I32" i="11"/>
  <c r="I31" i="11"/>
  <c r="I30" i="11"/>
  <c r="I29" i="11"/>
  <c r="I21" i="11"/>
  <c r="I20" i="11"/>
  <c r="I19" i="11"/>
  <c r="I18" i="11"/>
  <c r="I17" i="11"/>
  <c r="K17" i="11" s="1"/>
  <c r="I16" i="11"/>
  <c r="I15" i="11"/>
  <c r="H73" i="11"/>
  <c r="H72" i="11"/>
  <c r="H69" i="11"/>
  <c r="H68" i="11"/>
  <c r="H67" i="11"/>
  <c r="H63" i="11"/>
  <c r="H62" i="11"/>
  <c r="H61" i="11"/>
  <c r="H60" i="11"/>
  <c r="H59" i="11"/>
  <c r="H53" i="11"/>
  <c r="H52" i="11"/>
  <c r="H51" i="11"/>
  <c r="H49" i="11"/>
  <c r="H48" i="11"/>
  <c r="H47" i="11"/>
  <c r="H46" i="11"/>
  <c r="H45" i="11"/>
  <c r="H44" i="11"/>
  <c r="H43" i="11"/>
  <c r="H39" i="11"/>
  <c r="H38" i="11"/>
  <c r="H37" i="11"/>
  <c r="H34" i="11"/>
  <c r="H33" i="11"/>
  <c r="H32" i="11"/>
  <c r="H31" i="11"/>
  <c r="H30" i="11"/>
  <c r="H29" i="11"/>
  <c r="H21" i="11"/>
  <c r="H20" i="11"/>
  <c r="H19" i="11"/>
  <c r="H18" i="11"/>
  <c r="H16" i="11"/>
  <c r="I85" i="11" l="1"/>
  <c r="H85" i="11"/>
  <c r="K69" i="11"/>
  <c r="K59" i="11"/>
  <c r="K47" i="11"/>
  <c r="K60" i="11"/>
  <c r="K48" i="11"/>
  <c r="K43" i="11"/>
  <c r="K51" i="11"/>
  <c r="K44" i="11"/>
  <c r="K52" i="11"/>
  <c r="K45" i="11"/>
  <c r="K53" i="11"/>
  <c r="K46" i="11"/>
  <c r="K49" i="11"/>
  <c r="K61" i="11"/>
  <c r="K15" i="11"/>
  <c r="K16" i="11"/>
  <c r="K37" i="11"/>
  <c r="K32" i="11"/>
  <c r="K33" i="11"/>
  <c r="K29" i="11"/>
  <c r="K72" i="11"/>
  <c r="K19" i="11"/>
  <c r="K20" i="11"/>
  <c r="K39" i="11"/>
  <c r="K63" i="11"/>
  <c r="K68" i="11"/>
  <c r="K65" i="11"/>
  <c r="K30" i="11"/>
  <c r="K21" i="11"/>
  <c r="K34" i="11"/>
  <c r="K18" i="11"/>
  <c r="K31" i="11"/>
  <c r="K67" i="11"/>
  <c r="K73" i="11"/>
  <c r="K38" i="11"/>
  <c r="K62" i="11"/>
  <c r="K85" i="11" l="1"/>
</calcChain>
</file>

<file path=xl/sharedStrings.xml><?xml version="1.0" encoding="utf-8"?>
<sst xmlns="http://schemas.openxmlformats.org/spreadsheetml/2006/main" count="370" uniqueCount="153">
  <si>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</si>
  <si>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</si>
  <si>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</si>
  <si>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</si>
  <si>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</si>
  <si>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</si>
  <si>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</si>
  <si>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</si>
  <si>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</si>
  <si>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</si>
  <si>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</si>
  <si>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</si>
  <si>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</si>
  <si>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</si>
  <si>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</si>
  <si>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</si>
  <si>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</si>
  <si>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</si>
  <si>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</si>
  <si>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</si>
  <si>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</si>
  <si>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</si>
  <si>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</si>
  <si>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</si>
  <si>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</si>
  <si>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</si>
  <si>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</si>
  <si>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</si>
  <si>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</si>
  <si>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</si>
  <si>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</si>
  <si>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</si>
  <si>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</si>
  <si>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</si>
  <si>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</si>
  <si>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</si>
  <si>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</si>
  <si>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</si>
  <si>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</si>
  <si>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</si>
  <si>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</si>
  <si>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</si>
  <si>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</si>
  <si>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</si>
  <si>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</si>
  <si>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</si>
  <si>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</si>
  <si>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</si>
  <si>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</si>
  <si>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</si>
  <si>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</si>
  <si>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</si>
  <si>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</si>
  <si>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</si>
  <si>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</si>
  <si>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</si>
  <si>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</si>
  <si>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</si>
  <si>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</si>
  <si>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</si>
  <si>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</si>
  <si>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</si>
  <si>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</si>
  <si>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JOSEFINA ALTAGRACIA NAMIAS TEJADA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</si>
  <si>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</si>
  <si>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</si>
  <si>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</si>
  <si>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</si>
  <si>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</si>
  <si>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</si>
  <si>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</si>
  <si>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</si>
  <si>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</si>
  <si>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</si>
  <si>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GERARDO PANIAGUA ZABALA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</si>
  <si>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</si>
  <si>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</si>
  <si>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</si>
  <si>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</si>
  <si>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</si>
  <si>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</si>
  <si>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</si>
  <si>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</si>
  <si>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</si>
  <si>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</si>
  <si>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</si>
  <si>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</si>
  <si>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</si>
  <si>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</si>
  <si>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</si>
  <si>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</si>
  <si>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</si>
  <si>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</si>
  <si>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</si>
  <si>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</si>
  <si>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</si>
  <si>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</si>
  <si>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</si>
  <si>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</si>
  <si>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</si>
  <si>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</si>
  <si>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AUXILIAR DE CONTABILIDAD</t>
  </si>
  <si>
    <t>ENC. DE LA DIVISION FINANCIERA</t>
  </si>
  <si>
    <t>CONTADORA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</si>
  <si>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</si>
  <si>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</si>
  <si>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</si>
  <si>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</si>
  <si>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</si>
  <si>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</si>
  <si>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</si>
  <si>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</si>
  <si>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</si>
  <si>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</si>
  <si>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</si>
  <si>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</si>
  <si>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</si>
  <si>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</si>
  <si>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</si>
  <si>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</si>
  <si>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</si>
  <si>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</si>
  <si>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</si>
  <si>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</si>
  <si>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YRALISSA DIAZ LANGUASCO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</si>
  <si>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</si>
  <si>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</si>
  <si>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</si>
  <si>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</si>
  <si>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</si>
  <si>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</si>
  <si>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</si>
  <si>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</si>
  <si>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</si>
  <si>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</si>
  <si>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</si>
  <si>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</si>
  <si>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</si>
  <si>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</si>
  <si>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</si>
  <si>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</si>
  <si>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</si>
  <si>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Nómina de Empleados - Mayo 2023</t>
  </si>
  <si>
    <t>TANIA JOSEFINA PINEDA PEREZ</t>
  </si>
  <si>
    <t>MISAHEL ALEXANDER CASTILLO RAMIREZ</t>
  </si>
  <si>
    <t>ANGEL EZEQUIEL PATROCINO ABREU</t>
  </si>
  <si>
    <t>SUPERVISOR DE MANTENIMIENTO</t>
  </si>
  <si>
    <t>GESTORA DE PROTOCOLO</t>
  </si>
  <si>
    <t>ELIANA DEL ROSARIO</t>
  </si>
  <si>
    <t>FOTOGRAFA</t>
  </si>
  <si>
    <t>PAMELA MERCEDES ABREU TORIBIO</t>
  </si>
  <si>
    <t>JUAN FRANCISCO BENTZ BRITO</t>
  </si>
  <si>
    <t>LILIAN YSABEL MEDINA 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</si>
</sst>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9" fillId="0" borderId="0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87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87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38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64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78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6"/>
  <sheetViews>
    <sheetView tabSelected="1" zoomScaleNormal="100" workbookViewId="0">
      <selection activeCell="C24" sqref="C24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0"/>
      <c r="C8" s="30"/>
      <c r="D8" s="30"/>
      <c r="E8" s="30"/>
      <c r="F8" s="30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38" t="s">
        <v>142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29" t="s">
        <v>139</v>
      </c>
      <c r="B12" s="29" t="s">
        <v>4</v>
      </c>
      <c r="C12" s="39" t="s">
        <v>5</v>
      </c>
      <c r="D12" s="39" t="s">
        <v>19</v>
      </c>
      <c r="E12" s="29" t="s">
        <v>6</v>
      </c>
      <c r="F12" s="37" t="s">
        <v>7</v>
      </c>
      <c r="G12" s="34" t="s">
        <v>15</v>
      </c>
      <c r="H12" s="35"/>
      <c r="I12" s="35"/>
      <c r="J12" s="36"/>
      <c r="K12" s="37" t="s">
        <v>12</v>
      </c>
      <c r="L12" s="37" t="s">
        <v>18</v>
      </c>
    </row>
    <row r="13" spans="1:12" x14ac:dyDescent="0.25">
      <c r="A13" s="29"/>
      <c r="B13" s="29"/>
      <c r="C13" s="39"/>
      <c r="D13" s="39"/>
      <c r="E13" s="29"/>
      <c r="F13" s="37"/>
      <c r="G13" s="37" t="s">
        <v>8</v>
      </c>
      <c r="H13" s="37" t="s">
        <v>9</v>
      </c>
      <c r="I13" s="37" t="s">
        <v>10</v>
      </c>
      <c r="J13" s="37" t="s">
        <v>11</v>
      </c>
      <c r="K13" s="37"/>
      <c r="L13" s="37"/>
    </row>
    <row r="14" spans="1:12" ht="8.25" customHeight="1" x14ac:dyDescent="0.25">
      <c r="A14" s="29"/>
      <c r="B14" s="29"/>
      <c r="C14" s="39"/>
      <c r="D14" s="39"/>
      <c r="E14" s="29"/>
      <c r="F14" s="37"/>
      <c r="G14" s="37"/>
      <c r="H14" s="37"/>
      <c r="I14" s="37"/>
      <c r="J14" s="37"/>
      <c r="K14" s="37"/>
      <c r="L14" s="37"/>
    </row>
    <row r="15" spans="1:12" s="2" customFormat="1" ht="46.5" customHeight="1" x14ac:dyDescent="0.25">
      <c r="A15" s="26">
        <v>1</v>
      </c>
      <c r="B15" s="8" t="s">
        <v>20</v>
      </c>
      <c r="C15" s="8" t="s">
        <v>21</v>
      </c>
      <c r="D15" s="8" t="s">
        <v>22</v>
      </c>
      <c r="E15" s="15" t="s">
        <v>23</v>
      </c>
      <c r="F15" s="16">
        <v>250000</v>
      </c>
      <c r="G15" s="16">
        <v>47867.83</v>
      </c>
      <c r="H15" s="16">
        <v>5685.41</v>
      </c>
      <c r="I15" s="16">
        <f>F15*2.87%</f>
        <v>7175</v>
      </c>
      <c r="J15" s="16">
        <v>25</v>
      </c>
      <c r="K15" s="16">
        <f>F15-G15-H15-I15-J15</f>
        <v>189246.75999999998</v>
      </c>
      <c r="L15" s="9" t="s">
        <v>13</v>
      </c>
    </row>
    <row r="16" spans="1:12" s="2" customFormat="1" ht="30" customHeight="1" x14ac:dyDescent="0.25">
      <c r="A16" s="26">
        <v>2</v>
      </c>
      <c r="B16" s="14" t="s">
        <v>25</v>
      </c>
      <c r="C16" s="8" t="s">
        <v>75</v>
      </c>
      <c r="D16" s="8" t="s">
        <v>22</v>
      </c>
      <c r="E16" s="17" t="s">
        <v>115</v>
      </c>
      <c r="F16" s="16">
        <v>95000</v>
      </c>
      <c r="G16" s="16">
        <v>10929.31</v>
      </c>
      <c r="H16" s="16">
        <f t="shared" ref="H16:H74" si="0">F16*3.04%</f>
        <v>2888</v>
      </c>
      <c r="I16" s="16">
        <f t="shared" ref="I16:I74" si="1">F16*2.87%</f>
        <v>2726.5</v>
      </c>
      <c r="J16" s="16">
        <v>25</v>
      </c>
      <c r="K16" s="16">
        <f t="shared" ref="K16:K74" si="2">F16-G16-H16-I16-J16</f>
        <v>78431.19</v>
      </c>
      <c r="L16" s="9" t="s">
        <v>13</v>
      </c>
    </row>
    <row r="17" spans="1:12" s="2" customFormat="1" ht="30" customHeight="1" x14ac:dyDescent="0.25">
      <c r="A17" s="26">
        <v>3</v>
      </c>
      <c r="B17" s="14" t="s">
        <v>26</v>
      </c>
      <c r="C17" s="8" t="s">
        <v>76</v>
      </c>
      <c r="D17" s="8" t="s">
        <v>22</v>
      </c>
      <c r="E17" s="17" t="s">
        <v>114</v>
      </c>
      <c r="F17" s="16">
        <v>150000</v>
      </c>
      <c r="G17" s="16">
        <v>23866.69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117243.31</v>
      </c>
      <c r="L17" s="9" t="s">
        <v>13</v>
      </c>
    </row>
    <row r="18" spans="1:12" s="2" customFormat="1" ht="30" customHeight="1" x14ac:dyDescent="0.25">
      <c r="A18" s="26">
        <v>4</v>
      </c>
      <c r="B18" s="8" t="s">
        <v>27</v>
      </c>
      <c r="C18" s="14" t="s">
        <v>77</v>
      </c>
      <c r="D18" s="8" t="s">
        <v>22</v>
      </c>
      <c r="E18" s="17" t="s">
        <v>115</v>
      </c>
      <c r="F18" s="16">
        <v>70000</v>
      </c>
      <c r="G18" s="16">
        <v>5368.45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60469.55</v>
      </c>
      <c r="L18" s="9" t="s">
        <v>13</v>
      </c>
    </row>
    <row r="19" spans="1:12" s="2" customFormat="1" ht="30" customHeight="1" x14ac:dyDescent="0.25">
      <c r="A19" s="26">
        <v>5</v>
      </c>
      <c r="B19" s="8" t="s">
        <v>28</v>
      </c>
      <c r="C19" s="14" t="s">
        <v>117</v>
      </c>
      <c r="D19" s="8" t="s">
        <v>22</v>
      </c>
      <c r="E19" s="17" t="s">
        <v>114</v>
      </c>
      <c r="F19" s="16">
        <v>55000</v>
      </c>
      <c r="G19" s="16">
        <v>2332.81</v>
      </c>
      <c r="H19" s="16">
        <f t="shared" si="0"/>
        <v>1672</v>
      </c>
      <c r="I19" s="16">
        <f t="shared" si="1"/>
        <v>1578.5</v>
      </c>
      <c r="J19" s="18">
        <f>25+1577.45</f>
        <v>1602.45</v>
      </c>
      <c r="K19" s="16">
        <f t="shared" si="2"/>
        <v>47814.240000000005</v>
      </c>
      <c r="L19" s="9" t="s">
        <v>14</v>
      </c>
    </row>
    <row r="20" spans="1:12" s="2" customFormat="1" ht="30" customHeight="1" x14ac:dyDescent="0.25">
      <c r="A20" s="26">
        <v>6</v>
      </c>
      <c r="B20" s="8" t="s">
        <v>29</v>
      </c>
      <c r="C20" s="8" t="s">
        <v>78</v>
      </c>
      <c r="D20" s="8" t="s">
        <v>22</v>
      </c>
      <c r="E20" s="17" t="s">
        <v>114</v>
      </c>
      <c r="F20" s="16">
        <v>130000</v>
      </c>
      <c r="G20" s="16">
        <v>19162.189999999999</v>
      </c>
      <c r="H20" s="16">
        <f t="shared" si="0"/>
        <v>3952</v>
      </c>
      <c r="I20" s="16">
        <f t="shared" si="1"/>
        <v>3731</v>
      </c>
      <c r="J20" s="16">
        <v>25</v>
      </c>
      <c r="K20" s="16">
        <f t="shared" si="2"/>
        <v>103129.81</v>
      </c>
      <c r="L20" s="9" t="s">
        <v>14</v>
      </c>
    </row>
    <row r="21" spans="1:12" s="2" customFormat="1" ht="30" customHeight="1" x14ac:dyDescent="0.25">
      <c r="A21" s="26">
        <v>7</v>
      </c>
      <c r="B21" s="14" t="s">
        <v>30</v>
      </c>
      <c r="C21" s="14" t="s">
        <v>79</v>
      </c>
      <c r="D21" s="8" t="s">
        <v>22</v>
      </c>
      <c r="E21" s="17" t="s">
        <v>115</v>
      </c>
      <c r="F21" s="16">
        <v>40000</v>
      </c>
      <c r="G21" s="16">
        <v>442.65</v>
      </c>
      <c r="H21" s="16">
        <f t="shared" si="0"/>
        <v>1216</v>
      </c>
      <c r="I21" s="16">
        <f t="shared" si="1"/>
        <v>1148</v>
      </c>
      <c r="J21" s="16">
        <v>25</v>
      </c>
      <c r="K21" s="16">
        <f t="shared" si="2"/>
        <v>37168.35</v>
      </c>
      <c r="L21" s="9" t="s">
        <v>13</v>
      </c>
    </row>
    <row r="22" spans="1:12" s="2" customFormat="1" ht="30" customHeight="1" x14ac:dyDescent="0.25">
      <c r="A22" s="26">
        <v>8</v>
      </c>
      <c r="B22" s="14" t="s">
        <v>32</v>
      </c>
      <c r="C22" s="14" t="s">
        <v>81</v>
      </c>
      <c r="D22" s="8" t="s">
        <v>22</v>
      </c>
      <c r="E22" s="17" t="s">
        <v>114</v>
      </c>
      <c r="F22" s="16">
        <v>120000</v>
      </c>
      <c r="G22" s="16">
        <v>16809.939999999999</v>
      </c>
      <c r="H22" s="16">
        <f t="shared" si="0"/>
        <v>3648</v>
      </c>
      <c r="I22" s="16">
        <f t="shared" si="1"/>
        <v>3444</v>
      </c>
      <c r="J22" s="16">
        <v>25</v>
      </c>
      <c r="K22" s="16">
        <f>F22-G22-H22-I22-J22</f>
        <v>96073.06</v>
      </c>
      <c r="L22" s="9" t="s">
        <v>14</v>
      </c>
    </row>
    <row r="23" spans="1:12" s="2" customFormat="1" ht="30" customHeight="1" x14ac:dyDescent="0.25">
      <c r="A23" s="26">
        <v>9</v>
      </c>
      <c r="B23" s="14" t="s">
        <v>56</v>
      </c>
      <c r="C23" s="14" t="s">
        <v>133</v>
      </c>
      <c r="D23" s="8" t="s">
        <v>97</v>
      </c>
      <c r="E23" s="17" t="s">
        <v>115</v>
      </c>
      <c r="F23" s="16">
        <v>25000</v>
      </c>
      <c r="G23" s="16">
        <v>0</v>
      </c>
      <c r="H23" s="16">
        <f t="shared" si="0"/>
        <v>760</v>
      </c>
      <c r="I23" s="16">
        <f t="shared" si="1"/>
        <v>717.5</v>
      </c>
      <c r="J23" s="16">
        <v>25</v>
      </c>
      <c r="K23" s="16">
        <f t="shared" ref="K23" si="3">F23-G23-H23-I23-J23</f>
        <v>23497.5</v>
      </c>
      <c r="L23" s="9" t="s">
        <v>13</v>
      </c>
    </row>
    <row r="24" spans="1:12" s="2" customFormat="1" ht="30" customHeight="1" x14ac:dyDescent="0.25">
      <c r="A24" s="26">
        <v>10</v>
      </c>
      <c r="B24" s="14" t="s">
        <v>36</v>
      </c>
      <c r="C24" s="14" t="s">
        <v>85</v>
      </c>
      <c r="D24" s="8" t="s">
        <v>22</v>
      </c>
      <c r="E24" s="17" t="s">
        <v>115</v>
      </c>
      <c r="F24" s="16">
        <v>100000</v>
      </c>
      <c r="G24" s="16">
        <v>12105.44</v>
      </c>
      <c r="H24" s="16">
        <f t="shared" ref="H24:H28" si="4">F24*3.04%</f>
        <v>3040</v>
      </c>
      <c r="I24" s="16">
        <f t="shared" ref="I24:I28" si="5">F24*2.87%</f>
        <v>2870</v>
      </c>
      <c r="J24" s="18">
        <v>25</v>
      </c>
      <c r="K24" s="16">
        <f t="shared" ref="K24:K28" si="6">F24-G24-H24-I24-J24</f>
        <v>81959.56</v>
      </c>
      <c r="L24" s="9" t="s">
        <v>13</v>
      </c>
    </row>
    <row r="25" spans="1:12" s="2" customFormat="1" ht="29.25" customHeight="1" x14ac:dyDescent="0.25">
      <c r="A25" s="26">
        <v>11</v>
      </c>
      <c r="B25" s="8" t="s">
        <v>37</v>
      </c>
      <c r="C25" s="14" t="s">
        <v>86</v>
      </c>
      <c r="D25" s="8" t="s">
        <v>22</v>
      </c>
      <c r="E25" s="17" t="s">
        <v>115</v>
      </c>
      <c r="F25" s="16">
        <v>10000</v>
      </c>
      <c r="G25" s="16">
        <v>0</v>
      </c>
      <c r="H25" s="16">
        <f t="shared" si="4"/>
        <v>304</v>
      </c>
      <c r="I25" s="16">
        <f t="shared" si="5"/>
        <v>287</v>
      </c>
      <c r="J25" s="18">
        <v>25</v>
      </c>
      <c r="K25" s="16">
        <f t="shared" si="6"/>
        <v>9384</v>
      </c>
      <c r="L25" s="9" t="s">
        <v>13</v>
      </c>
    </row>
    <row r="26" spans="1:12" s="2" customFormat="1" ht="29.25" customHeight="1" x14ac:dyDescent="0.25">
      <c r="A26" s="26">
        <v>12</v>
      </c>
      <c r="B26" s="8" t="s">
        <v>132</v>
      </c>
      <c r="C26" s="14" t="s">
        <v>133</v>
      </c>
      <c r="D26" s="8" t="s">
        <v>22</v>
      </c>
      <c r="E26" s="17" t="s">
        <v>114</v>
      </c>
      <c r="F26" s="16">
        <v>15000</v>
      </c>
      <c r="G26" s="16">
        <v>0</v>
      </c>
      <c r="H26" s="16">
        <f t="shared" si="4"/>
        <v>456</v>
      </c>
      <c r="I26" s="16">
        <f t="shared" si="5"/>
        <v>430.5</v>
      </c>
      <c r="J26" s="18">
        <v>25</v>
      </c>
      <c r="K26" s="16">
        <f t="shared" si="6"/>
        <v>14088.5</v>
      </c>
      <c r="L26" s="9" t="s">
        <v>14</v>
      </c>
    </row>
    <row r="27" spans="1:12" s="2" customFormat="1" ht="29.25" customHeight="1" x14ac:dyDescent="0.25">
      <c r="A27" s="26">
        <v>13</v>
      </c>
      <c r="B27" s="8" t="s">
        <v>140</v>
      </c>
      <c r="C27" s="14" t="s">
        <v>141</v>
      </c>
      <c r="D27" s="8" t="s">
        <v>22</v>
      </c>
      <c r="E27" s="17" t="s">
        <v>115</v>
      </c>
      <c r="F27" s="16">
        <v>26000</v>
      </c>
      <c r="G27" s="16">
        <v>0</v>
      </c>
      <c r="H27" s="16">
        <f t="shared" si="4"/>
        <v>790.4</v>
      </c>
      <c r="I27" s="16">
        <f t="shared" si="5"/>
        <v>746.2</v>
      </c>
      <c r="J27" s="18">
        <v>25</v>
      </c>
      <c r="K27" s="16">
        <f t="shared" si="6"/>
        <v>24438.399999999998</v>
      </c>
      <c r="L27" s="9" t="s">
        <v>13</v>
      </c>
    </row>
    <row r="28" spans="1:12" s="2" customFormat="1" ht="29.25" customHeight="1" x14ac:dyDescent="0.25">
      <c r="A28" s="26">
        <v>14</v>
      </c>
      <c r="B28" s="8" t="s">
        <v>143</v>
      </c>
      <c r="C28" s="14" t="s">
        <v>106</v>
      </c>
      <c r="D28" s="8" t="s">
        <v>22</v>
      </c>
      <c r="E28" s="17" t="s">
        <v>114</v>
      </c>
      <c r="F28" s="16">
        <v>90000</v>
      </c>
      <c r="G28" s="16">
        <v>9753.19</v>
      </c>
      <c r="H28" s="16">
        <f t="shared" si="4"/>
        <v>2736</v>
      </c>
      <c r="I28" s="16">
        <f t="shared" si="5"/>
        <v>2583</v>
      </c>
      <c r="J28" s="18">
        <v>25</v>
      </c>
      <c r="K28" s="16">
        <f t="shared" si="6"/>
        <v>74902.81</v>
      </c>
      <c r="L28" s="9" t="s">
        <v>14</v>
      </c>
    </row>
    <row r="29" spans="1:12" s="2" customFormat="1" ht="30" customHeight="1" x14ac:dyDescent="0.25">
      <c r="A29" s="26">
        <v>15</v>
      </c>
      <c r="B29" s="8" t="s">
        <v>33</v>
      </c>
      <c r="C29" s="8" t="s">
        <v>82</v>
      </c>
      <c r="D29" s="8" t="s">
        <v>22</v>
      </c>
      <c r="E29" s="17" t="s">
        <v>114</v>
      </c>
      <c r="F29" s="16">
        <v>70000</v>
      </c>
      <c r="G29" s="16">
        <v>5368.45</v>
      </c>
      <c r="H29" s="16">
        <f t="shared" si="0"/>
        <v>2128</v>
      </c>
      <c r="I29" s="16">
        <f t="shared" si="1"/>
        <v>2009</v>
      </c>
      <c r="J29" s="16">
        <v>25</v>
      </c>
      <c r="K29" s="16">
        <f t="shared" si="2"/>
        <v>60469.55</v>
      </c>
      <c r="L29" s="9" t="s">
        <v>14</v>
      </c>
    </row>
    <row r="30" spans="1:12" s="2" customFormat="1" ht="30" customHeight="1" x14ac:dyDescent="0.25">
      <c r="A30" s="26">
        <v>16</v>
      </c>
      <c r="B30" s="14" t="s">
        <v>35</v>
      </c>
      <c r="C30" s="14" t="s">
        <v>84</v>
      </c>
      <c r="D30" s="8" t="s">
        <v>22</v>
      </c>
      <c r="E30" s="17" t="s">
        <v>115</v>
      </c>
      <c r="F30" s="16">
        <v>40000</v>
      </c>
      <c r="G30" s="16">
        <v>215.78</v>
      </c>
      <c r="H30" s="16">
        <f t="shared" si="0"/>
        <v>1216</v>
      </c>
      <c r="I30" s="16">
        <f t="shared" si="1"/>
        <v>1148</v>
      </c>
      <c r="J30" s="18">
        <f>25+1577.45+1577.45</f>
        <v>3179.9</v>
      </c>
      <c r="K30" s="16">
        <f t="shared" si="2"/>
        <v>34240.32</v>
      </c>
      <c r="L30" s="9" t="s">
        <v>13</v>
      </c>
    </row>
    <row r="31" spans="1:12" s="2" customFormat="1" ht="32.25" customHeight="1" x14ac:dyDescent="0.25">
      <c r="A31" s="26">
        <v>17</v>
      </c>
      <c r="B31" s="8" t="s">
        <v>38</v>
      </c>
      <c r="C31" s="8" t="s">
        <v>87</v>
      </c>
      <c r="D31" s="8" t="s">
        <v>22</v>
      </c>
      <c r="E31" s="17" t="s">
        <v>114</v>
      </c>
      <c r="F31" s="16">
        <v>70000</v>
      </c>
      <c r="G31" s="16">
        <v>5368.45</v>
      </c>
      <c r="H31" s="16">
        <f t="shared" si="0"/>
        <v>2128</v>
      </c>
      <c r="I31" s="16">
        <f t="shared" si="1"/>
        <v>2009</v>
      </c>
      <c r="J31" s="16">
        <v>25</v>
      </c>
      <c r="K31" s="16">
        <f t="shared" si="2"/>
        <v>60469.55</v>
      </c>
      <c r="L31" s="9" t="s">
        <v>14</v>
      </c>
    </row>
    <row r="32" spans="1:12" s="2" customFormat="1" ht="30" customHeight="1" x14ac:dyDescent="0.25">
      <c r="A32" s="26">
        <v>18</v>
      </c>
      <c r="B32" s="8" t="s">
        <v>39</v>
      </c>
      <c r="C32" s="8" t="s">
        <v>88</v>
      </c>
      <c r="D32" s="8" t="s">
        <v>22</v>
      </c>
      <c r="E32" s="17" t="s">
        <v>114</v>
      </c>
      <c r="F32" s="16">
        <v>75000</v>
      </c>
      <c r="G32" s="16">
        <v>6309.35</v>
      </c>
      <c r="H32" s="16">
        <f t="shared" si="0"/>
        <v>2280</v>
      </c>
      <c r="I32" s="16">
        <f t="shared" si="1"/>
        <v>2152.5</v>
      </c>
      <c r="J32" s="16">
        <v>25</v>
      </c>
      <c r="K32" s="16">
        <f t="shared" si="2"/>
        <v>64233.149999999994</v>
      </c>
      <c r="L32" s="9" t="s">
        <v>14</v>
      </c>
    </row>
    <row r="33" spans="1:12" s="2" customFormat="1" ht="30" customHeight="1" x14ac:dyDescent="0.25">
      <c r="A33" s="26">
        <v>19</v>
      </c>
      <c r="B33" s="14" t="s">
        <v>40</v>
      </c>
      <c r="C33" s="8" t="s">
        <v>118</v>
      </c>
      <c r="D33" s="8" t="s">
        <v>22</v>
      </c>
      <c r="E33" s="17" t="s">
        <v>114</v>
      </c>
      <c r="F33" s="16">
        <v>115000</v>
      </c>
      <c r="G33" s="16">
        <v>15255.7</v>
      </c>
      <c r="H33" s="16">
        <f t="shared" si="0"/>
        <v>3496</v>
      </c>
      <c r="I33" s="16">
        <f t="shared" si="1"/>
        <v>3300.5</v>
      </c>
      <c r="J33" s="18">
        <f>25+1577.45</f>
        <v>1602.45</v>
      </c>
      <c r="K33" s="16">
        <f t="shared" si="2"/>
        <v>91345.35</v>
      </c>
      <c r="L33" s="9" t="s">
        <v>14</v>
      </c>
    </row>
    <row r="34" spans="1:12" s="2" customFormat="1" ht="30" customHeight="1" x14ac:dyDescent="0.25">
      <c r="A34" s="26">
        <v>20</v>
      </c>
      <c r="B34" s="14" t="s">
        <v>41</v>
      </c>
      <c r="C34" s="14" t="s">
        <v>105</v>
      </c>
      <c r="D34" s="8" t="s">
        <v>22</v>
      </c>
      <c r="E34" s="17" t="s">
        <v>114</v>
      </c>
      <c r="F34" s="16">
        <v>32000</v>
      </c>
      <c r="G34" s="16">
        <v>0</v>
      </c>
      <c r="H34" s="16">
        <f t="shared" si="0"/>
        <v>972.8</v>
      </c>
      <c r="I34" s="16">
        <f t="shared" si="1"/>
        <v>918.4</v>
      </c>
      <c r="J34" s="16">
        <v>25</v>
      </c>
      <c r="K34" s="16">
        <f t="shared" si="2"/>
        <v>30083.8</v>
      </c>
      <c r="L34" s="9" t="s">
        <v>14</v>
      </c>
    </row>
    <row r="35" spans="1:12" s="2" customFormat="1" ht="42" customHeight="1" x14ac:dyDescent="0.25">
      <c r="A35" s="26">
        <v>21</v>
      </c>
      <c r="B35" s="21" t="s">
        <v>44</v>
      </c>
      <c r="C35" s="21" t="s">
        <v>128</v>
      </c>
      <c r="D35" s="21" t="s">
        <v>22</v>
      </c>
      <c r="E35" s="23" t="s">
        <v>129</v>
      </c>
      <c r="F35" s="16">
        <v>130000</v>
      </c>
      <c r="G35" s="16">
        <v>19162.189999999999</v>
      </c>
      <c r="H35" s="16">
        <f t="shared" ref="H35:H36" si="7">F35*3.04%</f>
        <v>3952</v>
      </c>
      <c r="I35" s="16">
        <f t="shared" ref="I35:I36" si="8">F35*2.87%</f>
        <v>3731</v>
      </c>
      <c r="J35" s="16">
        <v>25</v>
      </c>
      <c r="K35" s="16">
        <f>F35-G35-H35-I35-J35</f>
        <v>103129.81</v>
      </c>
      <c r="L35" s="9" t="s">
        <v>14</v>
      </c>
    </row>
    <row r="36" spans="1:12" s="2" customFormat="1" ht="42" customHeight="1" x14ac:dyDescent="0.25">
      <c r="A36" s="26">
        <v>22</v>
      </c>
      <c r="B36" s="21" t="s">
        <v>152</v>
      </c>
      <c r="C36" s="8" t="s">
        <v>89</v>
      </c>
      <c r="D36" s="21" t="s">
        <v>22</v>
      </c>
      <c r="E36" s="23" t="s">
        <v>129</v>
      </c>
      <c r="F36" s="16">
        <v>60000</v>
      </c>
      <c r="G36" s="16">
        <v>3486.65</v>
      </c>
      <c r="H36" s="16">
        <f t="shared" si="7"/>
        <v>1824</v>
      </c>
      <c r="I36" s="16">
        <f t="shared" si="8"/>
        <v>1722</v>
      </c>
      <c r="J36" s="16">
        <v>25</v>
      </c>
      <c r="K36" s="16">
        <f>F36-G36-H36-I36-J36</f>
        <v>52942.35</v>
      </c>
      <c r="L36" s="9" t="s">
        <v>14</v>
      </c>
    </row>
    <row r="37" spans="1:12" s="2" customFormat="1" ht="30" customHeight="1" x14ac:dyDescent="0.25">
      <c r="A37" s="26">
        <v>23</v>
      </c>
      <c r="B37" s="8" t="s">
        <v>43</v>
      </c>
      <c r="C37" s="8" t="s">
        <v>89</v>
      </c>
      <c r="D37" s="8" t="s">
        <v>22</v>
      </c>
      <c r="E37" s="17" t="s">
        <v>114</v>
      </c>
      <c r="F37" s="16">
        <v>55000</v>
      </c>
      <c r="G37" s="16">
        <v>2559.67</v>
      </c>
      <c r="H37" s="16">
        <f t="shared" si="0"/>
        <v>1672</v>
      </c>
      <c r="I37" s="16">
        <f t="shared" si="1"/>
        <v>1578.5</v>
      </c>
      <c r="J37" s="16">
        <v>25</v>
      </c>
      <c r="K37" s="16">
        <f t="shared" si="2"/>
        <v>49164.83</v>
      </c>
      <c r="L37" s="9" t="s">
        <v>14</v>
      </c>
    </row>
    <row r="38" spans="1:12" s="2" customFormat="1" ht="30" customHeight="1" x14ac:dyDescent="0.25">
      <c r="A38" s="26">
        <v>24</v>
      </c>
      <c r="B38" s="14" t="s">
        <v>119</v>
      </c>
      <c r="C38" s="8" t="s">
        <v>127</v>
      </c>
      <c r="D38" s="8" t="s">
        <v>22</v>
      </c>
      <c r="E38" s="17" t="s">
        <v>114</v>
      </c>
      <c r="F38" s="16">
        <v>115000</v>
      </c>
      <c r="G38" s="16">
        <v>14877.59</v>
      </c>
      <c r="H38" s="16">
        <f t="shared" si="0"/>
        <v>3496</v>
      </c>
      <c r="I38" s="16">
        <f t="shared" si="1"/>
        <v>3300.5</v>
      </c>
      <c r="J38" s="18">
        <f>25+1577.45+1577.45</f>
        <v>3179.9</v>
      </c>
      <c r="K38" s="16">
        <f t="shared" si="2"/>
        <v>90146.010000000009</v>
      </c>
      <c r="L38" s="9" t="s">
        <v>14</v>
      </c>
    </row>
    <row r="39" spans="1:12" s="2" customFormat="1" ht="30" customHeight="1" x14ac:dyDescent="0.25">
      <c r="A39" s="26">
        <v>25</v>
      </c>
      <c r="B39" s="8" t="s">
        <v>45</v>
      </c>
      <c r="C39" s="8" t="s">
        <v>89</v>
      </c>
      <c r="D39" s="8" t="s">
        <v>22</v>
      </c>
      <c r="E39" s="17" t="s">
        <v>114</v>
      </c>
      <c r="F39" s="16">
        <v>55000</v>
      </c>
      <c r="G39" s="16">
        <v>2559.67</v>
      </c>
      <c r="H39" s="16">
        <f t="shared" si="0"/>
        <v>1672</v>
      </c>
      <c r="I39" s="16">
        <f t="shared" si="1"/>
        <v>1578.5</v>
      </c>
      <c r="J39" s="16">
        <v>25</v>
      </c>
      <c r="K39" s="16">
        <f t="shared" si="2"/>
        <v>49164.83</v>
      </c>
      <c r="L39" s="9" t="s">
        <v>14</v>
      </c>
    </row>
    <row r="40" spans="1:12" s="2" customFormat="1" ht="30" customHeight="1" x14ac:dyDescent="0.25">
      <c r="A40" s="26">
        <v>26</v>
      </c>
      <c r="B40" s="14" t="s">
        <v>42</v>
      </c>
      <c r="C40" s="8" t="s">
        <v>125</v>
      </c>
      <c r="D40" s="8" t="s">
        <v>22</v>
      </c>
      <c r="E40" s="17" t="s">
        <v>116</v>
      </c>
      <c r="F40" s="16">
        <v>70000</v>
      </c>
      <c r="G40" s="16">
        <v>5368.45</v>
      </c>
      <c r="H40" s="16">
        <f t="shared" si="0"/>
        <v>2128</v>
      </c>
      <c r="I40" s="16">
        <f t="shared" si="1"/>
        <v>2009</v>
      </c>
      <c r="J40" s="16">
        <v>25</v>
      </c>
      <c r="K40" s="16">
        <f t="shared" si="2"/>
        <v>60469.55</v>
      </c>
      <c r="L40" s="9" t="s">
        <v>13</v>
      </c>
    </row>
    <row r="41" spans="1:12" s="2" customFormat="1" ht="30" customHeight="1" x14ac:dyDescent="0.25">
      <c r="A41" s="26">
        <v>27</v>
      </c>
      <c r="B41" s="14" t="s">
        <v>124</v>
      </c>
      <c r="C41" s="8" t="s">
        <v>125</v>
      </c>
      <c r="D41" s="8" t="s">
        <v>22</v>
      </c>
      <c r="E41" s="17" t="s">
        <v>129</v>
      </c>
      <c r="F41" s="16">
        <v>55000</v>
      </c>
      <c r="G41" s="16">
        <v>2559.67</v>
      </c>
      <c r="H41" s="16">
        <f t="shared" si="0"/>
        <v>1672</v>
      </c>
      <c r="I41" s="16">
        <f t="shared" si="1"/>
        <v>1578.5</v>
      </c>
      <c r="J41" s="16">
        <v>25</v>
      </c>
      <c r="K41" s="16">
        <f t="shared" si="2"/>
        <v>49164.83</v>
      </c>
      <c r="L41" s="9" t="s">
        <v>14</v>
      </c>
    </row>
    <row r="42" spans="1:12" s="2" customFormat="1" ht="48.75" customHeight="1" x14ac:dyDescent="0.25">
      <c r="A42" s="26">
        <v>28</v>
      </c>
      <c r="B42" s="14" t="s">
        <v>48</v>
      </c>
      <c r="C42" s="8" t="s">
        <v>92</v>
      </c>
      <c r="D42" s="8" t="s">
        <v>97</v>
      </c>
      <c r="E42" s="15" t="s">
        <v>23</v>
      </c>
      <c r="F42" s="16">
        <v>189000</v>
      </c>
      <c r="G42" s="16">
        <v>33055.51</v>
      </c>
      <c r="H42" s="16">
        <v>5685.41</v>
      </c>
      <c r="I42" s="16">
        <f t="shared" si="1"/>
        <v>5424.3</v>
      </c>
      <c r="J42" s="16">
        <v>25</v>
      </c>
      <c r="K42" s="16">
        <f t="shared" si="2"/>
        <v>144809.78</v>
      </c>
      <c r="L42" s="9" t="s">
        <v>14</v>
      </c>
    </row>
    <row r="43" spans="1:12" s="2" customFormat="1" ht="30" customHeight="1" x14ac:dyDescent="0.25">
      <c r="A43" s="26">
        <v>29</v>
      </c>
      <c r="B43" s="8" t="s">
        <v>49</v>
      </c>
      <c r="C43" s="14" t="s">
        <v>106</v>
      </c>
      <c r="D43" s="8" t="s">
        <v>97</v>
      </c>
      <c r="E43" s="17" t="s">
        <v>114</v>
      </c>
      <c r="F43" s="16">
        <v>60000</v>
      </c>
      <c r="G43" s="16">
        <v>3486.65</v>
      </c>
      <c r="H43" s="16">
        <f t="shared" si="0"/>
        <v>1824</v>
      </c>
      <c r="I43" s="16">
        <f t="shared" si="1"/>
        <v>1722</v>
      </c>
      <c r="J43" s="16">
        <v>25</v>
      </c>
      <c r="K43" s="16">
        <f t="shared" si="2"/>
        <v>52942.35</v>
      </c>
      <c r="L43" s="9" t="s">
        <v>14</v>
      </c>
    </row>
    <row r="44" spans="1:12" s="2" customFormat="1" ht="30" customHeight="1" x14ac:dyDescent="0.25">
      <c r="A44" s="26">
        <v>30</v>
      </c>
      <c r="B44" s="14" t="s">
        <v>50</v>
      </c>
      <c r="C44" s="14" t="s">
        <v>93</v>
      </c>
      <c r="D44" s="8" t="s">
        <v>97</v>
      </c>
      <c r="E44" s="17" t="s">
        <v>114</v>
      </c>
      <c r="F44" s="16">
        <v>28000</v>
      </c>
      <c r="G44" s="16">
        <v>0</v>
      </c>
      <c r="H44" s="16">
        <f t="shared" si="0"/>
        <v>851.2</v>
      </c>
      <c r="I44" s="16">
        <f t="shared" si="1"/>
        <v>803.6</v>
      </c>
      <c r="J44" s="16">
        <v>25</v>
      </c>
      <c r="K44" s="16">
        <f t="shared" si="2"/>
        <v>26320.2</v>
      </c>
      <c r="L44" s="9" t="s">
        <v>14</v>
      </c>
    </row>
    <row r="45" spans="1:12" s="2" customFormat="1" ht="30" customHeight="1" x14ac:dyDescent="0.25">
      <c r="A45" s="26">
        <v>31</v>
      </c>
      <c r="B45" s="8" t="s">
        <v>51</v>
      </c>
      <c r="C45" s="8" t="s">
        <v>94</v>
      </c>
      <c r="D45" s="8" t="s">
        <v>97</v>
      </c>
      <c r="E45" s="17" t="s">
        <v>114</v>
      </c>
      <c r="F45" s="16">
        <v>55000</v>
      </c>
      <c r="G45" s="16">
        <v>606.09</v>
      </c>
      <c r="H45" s="16">
        <f t="shared" si="0"/>
        <v>1672</v>
      </c>
      <c r="I45" s="16">
        <f t="shared" si="1"/>
        <v>1578.5</v>
      </c>
      <c r="J45" s="16">
        <v>25</v>
      </c>
      <c r="K45" s="16">
        <f t="shared" si="2"/>
        <v>51118.41</v>
      </c>
      <c r="L45" s="9" t="s">
        <v>14</v>
      </c>
    </row>
    <row r="46" spans="1:12" s="2" customFormat="1" ht="30" customHeight="1" x14ac:dyDescent="0.25">
      <c r="A46" s="26">
        <v>32</v>
      </c>
      <c r="B46" s="14" t="s">
        <v>52</v>
      </c>
      <c r="C46" s="14" t="s">
        <v>95</v>
      </c>
      <c r="D46" s="8" t="s">
        <v>97</v>
      </c>
      <c r="E46" s="17" t="s">
        <v>115</v>
      </c>
      <c r="F46" s="16">
        <v>25000</v>
      </c>
      <c r="G46" s="16">
        <v>0</v>
      </c>
      <c r="H46" s="16">
        <f t="shared" si="0"/>
        <v>760</v>
      </c>
      <c r="I46" s="16">
        <f t="shared" si="1"/>
        <v>717.5</v>
      </c>
      <c r="J46" s="16">
        <v>25</v>
      </c>
      <c r="K46" s="16">
        <f t="shared" si="2"/>
        <v>23497.5</v>
      </c>
      <c r="L46" s="9" t="s">
        <v>13</v>
      </c>
    </row>
    <row r="47" spans="1:12" s="2" customFormat="1" ht="30" customHeight="1" x14ac:dyDescent="0.25">
      <c r="A47" s="26">
        <v>33</v>
      </c>
      <c r="B47" s="14" t="s">
        <v>53</v>
      </c>
      <c r="C47" s="25" t="s">
        <v>131</v>
      </c>
      <c r="D47" s="8" t="s">
        <v>97</v>
      </c>
      <c r="E47" s="17" t="s">
        <v>114</v>
      </c>
      <c r="F47" s="16">
        <v>38000</v>
      </c>
      <c r="G47" s="16">
        <v>160.38</v>
      </c>
      <c r="H47" s="16">
        <f t="shared" si="0"/>
        <v>1155.2</v>
      </c>
      <c r="I47" s="16">
        <f t="shared" si="1"/>
        <v>1090.5999999999999</v>
      </c>
      <c r="J47" s="16">
        <v>25</v>
      </c>
      <c r="K47" s="16">
        <f t="shared" si="2"/>
        <v>35568.820000000007</v>
      </c>
      <c r="L47" s="9" t="s">
        <v>14</v>
      </c>
    </row>
    <row r="48" spans="1:12" s="2" customFormat="1" ht="30" customHeight="1" x14ac:dyDescent="0.25">
      <c r="A48" s="26">
        <v>34</v>
      </c>
      <c r="B48" s="14" t="s">
        <v>54</v>
      </c>
      <c r="C48" s="25" t="s">
        <v>138</v>
      </c>
      <c r="D48" s="8" t="s">
        <v>97</v>
      </c>
      <c r="E48" s="17" t="s">
        <v>115</v>
      </c>
      <c r="F48" s="16">
        <f>25000+20000</f>
        <v>45000</v>
      </c>
      <c r="G48" s="16">
        <v>1148.32</v>
      </c>
      <c r="H48" s="16">
        <f t="shared" si="0"/>
        <v>1368</v>
      </c>
      <c r="I48" s="16">
        <f t="shared" si="1"/>
        <v>1291.5</v>
      </c>
      <c r="J48" s="16">
        <v>25</v>
      </c>
      <c r="K48" s="16">
        <f t="shared" si="2"/>
        <v>41167.18</v>
      </c>
      <c r="L48" s="9" t="s">
        <v>13</v>
      </c>
    </row>
    <row r="49" spans="1:12" s="2" customFormat="1" ht="30" customHeight="1" x14ac:dyDescent="0.25">
      <c r="A49" s="26">
        <v>35</v>
      </c>
      <c r="B49" s="14" t="s">
        <v>55</v>
      </c>
      <c r="C49" s="14" t="s">
        <v>96</v>
      </c>
      <c r="D49" s="8" t="s">
        <v>97</v>
      </c>
      <c r="E49" s="17" t="s">
        <v>115</v>
      </c>
      <c r="F49" s="16">
        <v>25000</v>
      </c>
      <c r="G49" s="16">
        <v>0</v>
      </c>
      <c r="H49" s="16">
        <f t="shared" si="0"/>
        <v>760</v>
      </c>
      <c r="I49" s="16">
        <f t="shared" si="1"/>
        <v>717.5</v>
      </c>
      <c r="J49" s="16">
        <v>25</v>
      </c>
      <c r="K49" s="16">
        <f t="shared" si="2"/>
        <v>23497.5</v>
      </c>
      <c r="L49" s="9" t="s">
        <v>13</v>
      </c>
    </row>
    <row r="50" spans="1:12" s="2" customFormat="1" ht="30" customHeight="1" x14ac:dyDescent="0.25">
      <c r="A50" s="26">
        <v>36</v>
      </c>
      <c r="B50" s="8" t="s">
        <v>57</v>
      </c>
      <c r="C50" s="14" t="s">
        <v>98</v>
      </c>
      <c r="D50" s="8" t="s">
        <v>97</v>
      </c>
      <c r="E50" s="17" t="s">
        <v>114</v>
      </c>
      <c r="F50" s="16">
        <v>25000</v>
      </c>
      <c r="G50" s="16">
        <v>0</v>
      </c>
      <c r="H50" s="16">
        <f t="shared" ref="H50" si="9">F50*3.04%</f>
        <v>760</v>
      </c>
      <c r="I50" s="16">
        <f t="shared" ref="I50" si="10">F50*2.87%</f>
        <v>717.5</v>
      </c>
      <c r="J50" s="16">
        <v>25</v>
      </c>
      <c r="K50" s="16">
        <f t="shared" ref="K50" si="11">F50-G50-H50-I50-J50</f>
        <v>23497.5</v>
      </c>
      <c r="L50" s="9" t="s">
        <v>14</v>
      </c>
    </row>
    <row r="51" spans="1:12" s="2" customFormat="1" ht="30" customHeight="1" x14ac:dyDescent="0.25">
      <c r="A51" s="26">
        <v>37</v>
      </c>
      <c r="B51" s="8" t="s">
        <v>58</v>
      </c>
      <c r="C51" s="8" t="s">
        <v>99</v>
      </c>
      <c r="D51" s="8" t="s">
        <v>97</v>
      </c>
      <c r="E51" s="17" t="s">
        <v>115</v>
      </c>
      <c r="F51" s="16">
        <v>90000</v>
      </c>
      <c r="G51" s="16">
        <v>9753.19</v>
      </c>
      <c r="H51" s="16">
        <f t="shared" si="0"/>
        <v>2736</v>
      </c>
      <c r="I51" s="16">
        <f t="shared" si="1"/>
        <v>2583</v>
      </c>
      <c r="J51" s="16">
        <v>25</v>
      </c>
      <c r="K51" s="16">
        <f t="shared" si="2"/>
        <v>74902.81</v>
      </c>
      <c r="L51" s="9" t="s">
        <v>13</v>
      </c>
    </row>
    <row r="52" spans="1:12" s="2" customFormat="1" ht="30" customHeight="1" x14ac:dyDescent="0.25">
      <c r="A52" s="26">
        <v>38</v>
      </c>
      <c r="B52" s="8" t="s">
        <v>59</v>
      </c>
      <c r="C52" s="14" t="s">
        <v>98</v>
      </c>
      <c r="D52" s="8" t="s">
        <v>97</v>
      </c>
      <c r="E52" s="17" t="s">
        <v>114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v>25</v>
      </c>
      <c r="K52" s="16">
        <f t="shared" si="2"/>
        <v>23497.5</v>
      </c>
      <c r="L52" s="9" t="s">
        <v>14</v>
      </c>
    </row>
    <row r="53" spans="1:12" s="2" customFormat="1" ht="30" customHeight="1" x14ac:dyDescent="0.25">
      <c r="A53" s="26">
        <v>39</v>
      </c>
      <c r="B53" s="14" t="s">
        <v>60</v>
      </c>
      <c r="C53" s="14" t="s">
        <v>98</v>
      </c>
      <c r="D53" s="8" t="s">
        <v>97</v>
      </c>
      <c r="E53" s="17" t="s">
        <v>115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v>25</v>
      </c>
      <c r="K53" s="16">
        <f t="shared" si="2"/>
        <v>23497.5</v>
      </c>
      <c r="L53" s="9" t="s">
        <v>13</v>
      </c>
    </row>
    <row r="54" spans="1:12" s="2" customFormat="1" ht="30" customHeight="1" x14ac:dyDescent="0.25">
      <c r="A54" s="26">
        <v>40</v>
      </c>
      <c r="B54" s="21" t="s">
        <v>121</v>
      </c>
      <c r="C54" s="22" t="s">
        <v>98</v>
      </c>
      <c r="D54" s="21" t="s">
        <v>97</v>
      </c>
      <c r="E54" s="23" t="s">
        <v>115</v>
      </c>
      <c r="F54" s="18">
        <v>25000</v>
      </c>
      <c r="G54" s="18">
        <v>0</v>
      </c>
      <c r="H54" s="18">
        <f t="shared" ref="H54:H58" si="12">F54*3.04%</f>
        <v>760</v>
      </c>
      <c r="I54" s="18">
        <f t="shared" ref="I54:I58" si="13">F54*2.87%</f>
        <v>717.5</v>
      </c>
      <c r="J54" s="18">
        <v>25</v>
      </c>
      <c r="K54" s="18">
        <f t="shared" ref="K54:K58" si="14">F54-G54-H54-I54-J54</f>
        <v>23497.5</v>
      </c>
      <c r="L54" s="9" t="s">
        <v>13</v>
      </c>
    </row>
    <row r="55" spans="1:12" s="2" customFormat="1" ht="30" customHeight="1" x14ac:dyDescent="0.25">
      <c r="A55" s="26">
        <v>41</v>
      </c>
      <c r="B55" s="21" t="s">
        <v>134</v>
      </c>
      <c r="C55" s="22" t="s">
        <v>96</v>
      </c>
      <c r="D55" s="21" t="s">
        <v>97</v>
      </c>
      <c r="E55" s="23" t="s">
        <v>115</v>
      </c>
      <c r="F55" s="18">
        <v>25000</v>
      </c>
      <c r="G55" s="18">
        <v>0</v>
      </c>
      <c r="H55" s="18">
        <f t="shared" si="12"/>
        <v>760</v>
      </c>
      <c r="I55" s="18">
        <f t="shared" si="13"/>
        <v>717.5</v>
      </c>
      <c r="J55" s="18">
        <v>25</v>
      </c>
      <c r="K55" s="18">
        <f t="shared" si="14"/>
        <v>23497.5</v>
      </c>
      <c r="L55" s="9" t="s">
        <v>13</v>
      </c>
    </row>
    <row r="56" spans="1:12" s="2" customFormat="1" ht="30" customHeight="1" x14ac:dyDescent="0.25">
      <c r="A56" s="26">
        <v>42</v>
      </c>
      <c r="B56" s="21" t="s">
        <v>135</v>
      </c>
      <c r="C56" s="22" t="s">
        <v>98</v>
      </c>
      <c r="D56" s="21" t="s">
        <v>97</v>
      </c>
      <c r="E56" s="17" t="s">
        <v>114</v>
      </c>
      <c r="F56" s="18">
        <v>20000</v>
      </c>
      <c r="G56" s="18">
        <v>0</v>
      </c>
      <c r="H56" s="18">
        <f t="shared" si="12"/>
        <v>608</v>
      </c>
      <c r="I56" s="18">
        <f t="shared" si="13"/>
        <v>574</v>
      </c>
      <c r="J56" s="18">
        <v>25</v>
      </c>
      <c r="K56" s="18">
        <f t="shared" si="14"/>
        <v>18793</v>
      </c>
      <c r="L56" s="9" t="s">
        <v>14</v>
      </c>
    </row>
    <row r="57" spans="1:12" s="2" customFormat="1" ht="30" customHeight="1" x14ac:dyDescent="0.25">
      <c r="A57" s="26">
        <v>43</v>
      </c>
      <c r="B57" s="21" t="s">
        <v>144</v>
      </c>
      <c r="C57" s="22" t="s">
        <v>98</v>
      </c>
      <c r="D57" s="21" t="s">
        <v>97</v>
      </c>
      <c r="E57" s="23" t="s">
        <v>115</v>
      </c>
      <c r="F57" s="18">
        <v>25000</v>
      </c>
      <c r="G57" s="18">
        <v>0</v>
      </c>
      <c r="H57" s="18">
        <f t="shared" si="12"/>
        <v>760</v>
      </c>
      <c r="I57" s="18">
        <f t="shared" si="13"/>
        <v>717.5</v>
      </c>
      <c r="J57" s="18">
        <v>25</v>
      </c>
      <c r="K57" s="18">
        <f t="shared" si="14"/>
        <v>23497.5</v>
      </c>
      <c r="L57" s="9" t="s">
        <v>13</v>
      </c>
    </row>
    <row r="58" spans="1:12" s="2" customFormat="1" ht="30" customHeight="1" x14ac:dyDescent="0.25">
      <c r="A58" s="26">
        <v>44</v>
      </c>
      <c r="B58" s="21" t="s">
        <v>145</v>
      </c>
      <c r="C58" s="21" t="s">
        <v>146</v>
      </c>
      <c r="D58" s="21" t="s">
        <v>97</v>
      </c>
      <c r="E58" s="23" t="s">
        <v>115</v>
      </c>
      <c r="F58" s="18">
        <v>26000</v>
      </c>
      <c r="G58" s="18">
        <v>0</v>
      </c>
      <c r="H58" s="18">
        <f t="shared" si="12"/>
        <v>790.4</v>
      </c>
      <c r="I58" s="18">
        <f t="shared" si="13"/>
        <v>746.2</v>
      </c>
      <c r="J58" s="18">
        <v>25</v>
      </c>
      <c r="K58" s="18">
        <f t="shared" si="14"/>
        <v>24438.399999999998</v>
      </c>
      <c r="L58" s="9" t="s">
        <v>13</v>
      </c>
    </row>
    <row r="59" spans="1:12" s="2" customFormat="1" ht="30" customHeight="1" x14ac:dyDescent="0.25">
      <c r="A59" s="26">
        <v>45</v>
      </c>
      <c r="B59" s="14" t="s">
        <v>61</v>
      </c>
      <c r="C59" s="14" t="s">
        <v>98</v>
      </c>
      <c r="D59" s="8" t="s">
        <v>97</v>
      </c>
      <c r="E59" s="17" t="s">
        <v>114</v>
      </c>
      <c r="F59" s="16">
        <v>25000</v>
      </c>
      <c r="G59" s="16">
        <v>0</v>
      </c>
      <c r="H59" s="16">
        <f t="shared" si="0"/>
        <v>760</v>
      </c>
      <c r="I59" s="16">
        <f t="shared" si="1"/>
        <v>717.5</v>
      </c>
      <c r="J59" s="16">
        <v>25</v>
      </c>
      <c r="K59" s="16">
        <f t="shared" si="2"/>
        <v>23497.5</v>
      </c>
      <c r="L59" s="9" t="s">
        <v>14</v>
      </c>
    </row>
    <row r="60" spans="1:12" s="2" customFormat="1" ht="30" customHeight="1" x14ac:dyDescent="0.25">
      <c r="A60" s="26">
        <v>46</v>
      </c>
      <c r="B60" s="8" t="s">
        <v>62</v>
      </c>
      <c r="C60" s="14" t="s">
        <v>100</v>
      </c>
      <c r="D60" s="8" t="s">
        <v>97</v>
      </c>
      <c r="E60" s="17" t="s">
        <v>114</v>
      </c>
      <c r="F60" s="16">
        <v>55000</v>
      </c>
      <c r="G60" s="16">
        <v>2559.67</v>
      </c>
      <c r="H60" s="16">
        <f t="shared" si="0"/>
        <v>1672</v>
      </c>
      <c r="I60" s="16">
        <f t="shared" si="1"/>
        <v>1578.5</v>
      </c>
      <c r="J60" s="16">
        <v>25</v>
      </c>
      <c r="K60" s="16">
        <f t="shared" si="2"/>
        <v>49164.83</v>
      </c>
      <c r="L60" s="9" t="s">
        <v>14</v>
      </c>
    </row>
    <row r="61" spans="1:12" s="2" customFormat="1" ht="30" customHeight="1" x14ac:dyDescent="0.25">
      <c r="A61" s="26">
        <v>47</v>
      </c>
      <c r="B61" s="8" t="s">
        <v>63</v>
      </c>
      <c r="C61" s="14" t="s">
        <v>101</v>
      </c>
      <c r="D61" s="8" t="s">
        <v>97</v>
      </c>
      <c r="E61" s="17" t="s">
        <v>114</v>
      </c>
      <c r="F61" s="16">
        <v>23625</v>
      </c>
      <c r="G61" s="16">
        <v>0</v>
      </c>
      <c r="H61" s="16">
        <f t="shared" si="0"/>
        <v>718.2</v>
      </c>
      <c r="I61" s="16">
        <f t="shared" si="1"/>
        <v>678.03750000000002</v>
      </c>
      <c r="J61" s="16">
        <v>25</v>
      </c>
      <c r="K61" s="16">
        <f t="shared" si="2"/>
        <v>22203.762500000001</v>
      </c>
      <c r="L61" s="9" t="s">
        <v>14</v>
      </c>
    </row>
    <row r="62" spans="1:12" s="2" customFormat="1" ht="30" customHeight="1" x14ac:dyDescent="0.25">
      <c r="A62" s="26">
        <v>48</v>
      </c>
      <c r="B62" s="14" t="s">
        <v>64</v>
      </c>
      <c r="C62" s="8" t="s">
        <v>102</v>
      </c>
      <c r="D62" s="8" t="s">
        <v>97</v>
      </c>
      <c r="E62" s="17" t="s">
        <v>114</v>
      </c>
      <c r="F62" s="16">
        <v>130000</v>
      </c>
      <c r="G62" s="16">
        <v>18405.96</v>
      </c>
      <c r="H62" s="16">
        <f t="shared" si="0"/>
        <v>3952</v>
      </c>
      <c r="I62" s="16">
        <f t="shared" si="1"/>
        <v>3731</v>
      </c>
      <c r="J62" s="16">
        <f>25+1577.45+1577.45</f>
        <v>3179.9</v>
      </c>
      <c r="K62" s="16">
        <f t="shared" si="2"/>
        <v>100731.14000000001</v>
      </c>
      <c r="L62" s="9" t="s">
        <v>14</v>
      </c>
    </row>
    <row r="63" spans="1:12" s="2" customFormat="1" ht="30" customHeight="1" x14ac:dyDescent="0.25">
      <c r="A63" s="26">
        <v>49</v>
      </c>
      <c r="B63" s="14" t="s">
        <v>120</v>
      </c>
      <c r="C63" s="14" t="s">
        <v>103</v>
      </c>
      <c r="D63" s="8" t="s">
        <v>97</v>
      </c>
      <c r="E63" s="17" t="s">
        <v>114</v>
      </c>
      <c r="F63" s="16">
        <v>55000</v>
      </c>
      <c r="G63" s="16">
        <v>2332.81</v>
      </c>
      <c r="H63" s="16">
        <f t="shared" si="0"/>
        <v>1672</v>
      </c>
      <c r="I63" s="16">
        <f t="shared" si="1"/>
        <v>1578.5</v>
      </c>
      <c r="J63" s="18">
        <f>25+1577.45</f>
        <v>1602.45</v>
      </c>
      <c r="K63" s="16">
        <f t="shared" si="2"/>
        <v>47814.240000000005</v>
      </c>
      <c r="L63" s="9" t="s">
        <v>14</v>
      </c>
    </row>
    <row r="64" spans="1:12" s="2" customFormat="1" ht="30" customHeight="1" x14ac:dyDescent="0.25">
      <c r="A64" s="26">
        <v>50</v>
      </c>
      <c r="B64" s="14" t="s">
        <v>65</v>
      </c>
      <c r="C64" s="8" t="s">
        <v>130</v>
      </c>
      <c r="D64" s="8" t="s">
        <v>97</v>
      </c>
      <c r="E64" s="17" t="s">
        <v>116</v>
      </c>
      <c r="F64" s="16">
        <v>118600</v>
      </c>
      <c r="G64" s="16">
        <v>16480.62</v>
      </c>
      <c r="H64" s="16">
        <f t="shared" ref="H64" si="15">F64*3.04%</f>
        <v>3605.44</v>
      </c>
      <c r="I64" s="16">
        <f t="shared" ref="I64" si="16">F64*2.87%</f>
        <v>3403.82</v>
      </c>
      <c r="J64" s="16">
        <v>25</v>
      </c>
      <c r="K64" s="16">
        <f t="shared" ref="K64" si="17">F64-G64-H64-I64-J64</f>
        <v>95085.119999999995</v>
      </c>
      <c r="L64" s="9" t="s">
        <v>13</v>
      </c>
    </row>
    <row r="65" spans="1:12" s="2" customFormat="1" ht="41.25" customHeight="1" x14ac:dyDescent="0.25">
      <c r="A65" s="26">
        <v>51</v>
      </c>
      <c r="B65" s="8" t="s">
        <v>66</v>
      </c>
      <c r="C65" s="8" t="s">
        <v>137</v>
      </c>
      <c r="D65" s="8" t="s">
        <v>97</v>
      </c>
      <c r="E65" s="17" t="s">
        <v>114</v>
      </c>
      <c r="F65" s="16">
        <f>55000+35000</f>
        <v>90000</v>
      </c>
      <c r="G65" s="16">
        <f>2559.67+7193.52</f>
        <v>9753.19</v>
      </c>
      <c r="H65" s="16">
        <f>F65*3.04%</f>
        <v>2736</v>
      </c>
      <c r="I65" s="16">
        <f t="shared" si="1"/>
        <v>2583</v>
      </c>
      <c r="J65" s="18">
        <f>25</f>
        <v>25</v>
      </c>
      <c r="K65" s="16">
        <f t="shared" si="2"/>
        <v>74902.81</v>
      </c>
      <c r="L65" s="9" t="s">
        <v>14</v>
      </c>
    </row>
    <row r="66" spans="1:12" s="2" customFormat="1" ht="39.75" customHeight="1" x14ac:dyDescent="0.25">
      <c r="A66" s="26">
        <v>52</v>
      </c>
      <c r="B66" s="14" t="s">
        <v>67</v>
      </c>
      <c r="C66" s="14" t="s">
        <v>104</v>
      </c>
      <c r="D66" s="8" t="s">
        <v>113</v>
      </c>
      <c r="E66" s="15" t="s">
        <v>23</v>
      </c>
      <c r="F66" s="16">
        <v>189000</v>
      </c>
      <c r="G66" s="16">
        <v>33055.51</v>
      </c>
      <c r="H66" s="16">
        <v>5685.41</v>
      </c>
      <c r="I66" s="16">
        <f t="shared" si="1"/>
        <v>5424.3</v>
      </c>
      <c r="J66" s="16">
        <v>25</v>
      </c>
      <c r="K66" s="16">
        <f t="shared" si="2"/>
        <v>144809.78</v>
      </c>
      <c r="L66" s="9" t="s">
        <v>13</v>
      </c>
    </row>
    <row r="67" spans="1:12" s="2" customFormat="1" ht="30" customHeight="1" x14ac:dyDescent="0.25">
      <c r="A67" s="26">
        <v>53</v>
      </c>
      <c r="B67" s="14" t="s">
        <v>68</v>
      </c>
      <c r="C67" s="14" t="s">
        <v>106</v>
      </c>
      <c r="D67" s="8" t="s">
        <v>113</v>
      </c>
      <c r="E67" s="17" t="s">
        <v>114</v>
      </c>
      <c r="F67" s="16">
        <v>60000</v>
      </c>
      <c r="G67" s="16">
        <v>3486.65</v>
      </c>
      <c r="H67" s="16">
        <f t="shared" si="0"/>
        <v>1824</v>
      </c>
      <c r="I67" s="16">
        <f t="shared" si="1"/>
        <v>1722</v>
      </c>
      <c r="J67" s="16">
        <f>25+1577.45</f>
        <v>1602.45</v>
      </c>
      <c r="K67" s="16">
        <f t="shared" si="2"/>
        <v>51364.9</v>
      </c>
      <c r="L67" s="9" t="s">
        <v>14</v>
      </c>
    </row>
    <row r="68" spans="1:12" s="2" customFormat="1" ht="30" customHeight="1" x14ac:dyDescent="0.25">
      <c r="A68" s="26">
        <v>54</v>
      </c>
      <c r="B68" s="8" t="s">
        <v>69</v>
      </c>
      <c r="C68" s="14" t="s">
        <v>107</v>
      </c>
      <c r="D68" s="8" t="s">
        <v>113</v>
      </c>
      <c r="E68" s="17" t="s">
        <v>115</v>
      </c>
      <c r="F68" s="16">
        <v>70000</v>
      </c>
      <c r="G68" s="16">
        <v>5368.45</v>
      </c>
      <c r="H68" s="16">
        <f t="shared" si="0"/>
        <v>2128</v>
      </c>
      <c r="I68" s="16">
        <f t="shared" si="1"/>
        <v>2009</v>
      </c>
      <c r="J68" s="16">
        <v>25</v>
      </c>
      <c r="K68" s="16">
        <f t="shared" si="2"/>
        <v>60469.55</v>
      </c>
      <c r="L68" s="9" t="s">
        <v>13</v>
      </c>
    </row>
    <row r="69" spans="1:12" s="2" customFormat="1" ht="30" customHeight="1" x14ac:dyDescent="0.25">
      <c r="A69" s="26">
        <v>55</v>
      </c>
      <c r="B69" s="14" t="s">
        <v>70</v>
      </c>
      <c r="C69" s="8" t="s">
        <v>108</v>
      </c>
      <c r="D69" s="8" t="s">
        <v>113</v>
      </c>
      <c r="E69" s="17" t="s">
        <v>114</v>
      </c>
      <c r="F69" s="16">
        <v>130000</v>
      </c>
      <c r="G69" s="16">
        <v>19162.189999999999</v>
      </c>
      <c r="H69" s="16">
        <f t="shared" si="0"/>
        <v>3952</v>
      </c>
      <c r="I69" s="16">
        <f t="shared" si="1"/>
        <v>3731</v>
      </c>
      <c r="J69" s="16">
        <v>25</v>
      </c>
      <c r="K69" s="16">
        <f t="shared" si="2"/>
        <v>103129.81</v>
      </c>
      <c r="L69" s="9" t="s">
        <v>14</v>
      </c>
    </row>
    <row r="70" spans="1:12" s="2" customFormat="1" ht="30" customHeight="1" x14ac:dyDescent="0.25">
      <c r="A70" s="26">
        <v>56</v>
      </c>
      <c r="B70" s="8" t="s">
        <v>150</v>
      </c>
      <c r="C70" s="14" t="s">
        <v>107</v>
      </c>
      <c r="D70" s="8" t="s">
        <v>113</v>
      </c>
      <c r="E70" s="17" t="s">
        <v>129</v>
      </c>
      <c r="F70" s="16">
        <v>70000</v>
      </c>
      <c r="G70" s="16">
        <v>5368.45</v>
      </c>
      <c r="H70" s="16">
        <f t="shared" si="0"/>
        <v>2128</v>
      </c>
      <c r="I70" s="16">
        <f t="shared" si="1"/>
        <v>2009</v>
      </c>
      <c r="J70" s="16">
        <v>25</v>
      </c>
      <c r="K70" s="16">
        <f t="shared" si="2"/>
        <v>60469.55</v>
      </c>
      <c r="L70" s="9" t="s">
        <v>14</v>
      </c>
    </row>
    <row r="71" spans="1:12" s="2" customFormat="1" ht="30" customHeight="1" x14ac:dyDescent="0.25">
      <c r="A71" s="26">
        <v>57</v>
      </c>
      <c r="B71" s="8" t="s">
        <v>71</v>
      </c>
      <c r="C71" s="14" t="s">
        <v>110</v>
      </c>
      <c r="D71" s="8" t="s">
        <v>113</v>
      </c>
      <c r="E71" s="17" t="s">
        <v>114</v>
      </c>
      <c r="F71" s="16">
        <v>120000</v>
      </c>
      <c r="G71" s="16">
        <v>16809.939999999999</v>
      </c>
      <c r="H71" s="16">
        <f t="shared" si="0"/>
        <v>3648</v>
      </c>
      <c r="I71" s="16">
        <f t="shared" si="1"/>
        <v>3444</v>
      </c>
      <c r="J71" s="16">
        <v>25</v>
      </c>
      <c r="K71" s="16">
        <f t="shared" si="2"/>
        <v>96073.06</v>
      </c>
      <c r="L71" s="9" t="s">
        <v>14</v>
      </c>
    </row>
    <row r="72" spans="1:12" s="2" customFormat="1" ht="30" customHeight="1" x14ac:dyDescent="0.25">
      <c r="A72" s="26">
        <v>58</v>
      </c>
      <c r="B72" s="8" t="s">
        <v>72</v>
      </c>
      <c r="C72" s="8" t="s">
        <v>111</v>
      </c>
      <c r="D72" s="8" t="s">
        <v>113</v>
      </c>
      <c r="E72" s="17" t="s">
        <v>114</v>
      </c>
      <c r="F72" s="16">
        <v>130000</v>
      </c>
      <c r="G72" s="16">
        <v>19162.189999999999</v>
      </c>
      <c r="H72" s="16">
        <f t="shared" si="0"/>
        <v>3952</v>
      </c>
      <c r="I72" s="16">
        <f t="shared" si="1"/>
        <v>3731</v>
      </c>
      <c r="J72" s="16">
        <v>25</v>
      </c>
      <c r="K72" s="16">
        <f t="shared" si="2"/>
        <v>103129.81</v>
      </c>
      <c r="L72" s="9" t="s">
        <v>14</v>
      </c>
    </row>
    <row r="73" spans="1:12" s="2" customFormat="1" ht="30" customHeight="1" x14ac:dyDescent="0.25">
      <c r="A73" s="26">
        <v>59</v>
      </c>
      <c r="B73" s="8" t="s">
        <v>73</v>
      </c>
      <c r="C73" s="14" t="s">
        <v>109</v>
      </c>
      <c r="D73" s="8" t="s">
        <v>113</v>
      </c>
      <c r="E73" s="17" t="s">
        <v>114</v>
      </c>
      <c r="F73" s="16">
        <v>70000</v>
      </c>
      <c r="G73" s="16">
        <v>5368.45</v>
      </c>
      <c r="H73" s="16">
        <f t="shared" si="0"/>
        <v>2128</v>
      </c>
      <c r="I73" s="16">
        <f t="shared" si="1"/>
        <v>2009</v>
      </c>
      <c r="J73" s="16">
        <v>25</v>
      </c>
      <c r="K73" s="16">
        <f t="shared" si="2"/>
        <v>60469.55</v>
      </c>
      <c r="L73" s="9" t="s">
        <v>14</v>
      </c>
    </row>
    <row r="74" spans="1:12" s="2" customFormat="1" ht="30" customHeight="1" x14ac:dyDescent="0.25">
      <c r="A74" s="26">
        <v>60</v>
      </c>
      <c r="B74" s="8" t="s">
        <v>136</v>
      </c>
      <c r="C74" s="14" t="s">
        <v>109</v>
      </c>
      <c r="D74" s="8" t="s">
        <v>113</v>
      </c>
      <c r="E74" s="17" t="s">
        <v>129</v>
      </c>
      <c r="F74" s="16">
        <v>70000</v>
      </c>
      <c r="G74" s="16">
        <v>5368.45</v>
      </c>
      <c r="H74" s="16">
        <f t="shared" si="0"/>
        <v>2128</v>
      </c>
      <c r="I74" s="16">
        <f t="shared" si="1"/>
        <v>2009</v>
      </c>
      <c r="J74" s="16">
        <v>25</v>
      </c>
      <c r="K74" s="16">
        <f t="shared" si="2"/>
        <v>60469.55</v>
      </c>
      <c r="L74" s="9" t="s">
        <v>14</v>
      </c>
    </row>
    <row r="75" spans="1:12" s="2" customFormat="1" ht="30" customHeight="1" x14ac:dyDescent="0.25">
      <c r="A75" s="26">
        <v>61</v>
      </c>
      <c r="B75" s="8" t="s">
        <v>46</v>
      </c>
      <c r="C75" s="8" t="s">
        <v>90</v>
      </c>
      <c r="D75" s="8" t="s">
        <v>22</v>
      </c>
      <c r="E75" s="17" t="s">
        <v>114</v>
      </c>
      <c r="F75" s="16">
        <v>55000</v>
      </c>
      <c r="G75" s="16">
        <v>2332.81</v>
      </c>
      <c r="H75" s="16">
        <f t="shared" ref="H75:H82" si="18">F75*3.04%</f>
        <v>1672</v>
      </c>
      <c r="I75" s="16">
        <f t="shared" ref="I75:I82" si="19">F75*2.87%</f>
        <v>1578.5</v>
      </c>
      <c r="J75" s="18">
        <f>25+1577.45</f>
        <v>1602.45</v>
      </c>
      <c r="K75" s="16">
        <f t="shared" ref="K75:K80" si="20">F75-G75-H75-I75-J75</f>
        <v>47814.240000000005</v>
      </c>
      <c r="L75" s="9" t="s">
        <v>14</v>
      </c>
    </row>
    <row r="76" spans="1:12" s="2" customFormat="1" ht="30" customHeight="1" x14ac:dyDescent="0.25">
      <c r="A76" s="26">
        <v>62</v>
      </c>
      <c r="B76" s="28" t="s">
        <v>24</v>
      </c>
      <c r="C76" s="14" t="s">
        <v>147</v>
      </c>
      <c r="D76" s="8" t="s">
        <v>22</v>
      </c>
      <c r="E76" s="17" t="s">
        <v>114</v>
      </c>
      <c r="F76" s="16">
        <v>60000</v>
      </c>
      <c r="G76" s="16">
        <v>3486.65</v>
      </c>
      <c r="H76" s="16">
        <f t="shared" si="18"/>
        <v>1824</v>
      </c>
      <c r="I76" s="16">
        <f t="shared" si="19"/>
        <v>1722</v>
      </c>
      <c r="J76" s="16">
        <v>25</v>
      </c>
      <c r="K76" s="16">
        <f t="shared" si="20"/>
        <v>52942.35</v>
      </c>
      <c r="L76" s="9" t="s">
        <v>14</v>
      </c>
    </row>
    <row r="77" spans="1:12" s="2" customFormat="1" ht="30" customHeight="1" x14ac:dyDescent="0.25">
      <c r="A77" s="26">
        <v>63</v>
      </c>
      <c r="B77" s="8" t="s">
        <v>47</v>
      </c>
      <c r="C77" s="8" t="s">
        <v>91</v>
      </c>
      <c r="D77" s="8" t="s">
        <v>22</v>
      </c>
      <c r="E77" s="17" t="s">
        <v>115</v>
      </c>
      <c r="F77" s="16">
        <v>40000</v>
      </c>
      <c r="G77" s="16">
        <v>442.65</v>
      </c>
      <c r="H77" s="16">
        <f t="shared" si="18"/>
        <v>1216</v>
      </c>
      <c r="I77" s="16">
        <f t="shared" si="19"/>
        <v>1148</v>
      </c>
      <c r="J77" s="16">
        <v>25</v>
      </c>
      <c r="K77" s="16">
        <f t="shared" si="20"/>
        <v>37168.35</v>
      </c>
      <c r="L77" s="9" t="s">
        <v>13</v>
      </c>
    </row>
    <row r="78" spans="1:12" s="2" customFormat="1" ht="30" customHeight="1" x14ac:dyDescent="0.25">
      <c r="A78" s="26">
        <v>64</v>
      </c>
      <c r="B78" s="8" t="s">
        <v>148</v>
      </c>
      <c r="C78" s="8" t="s">
        <v>149</v>
      </c>
      <c r="D78" s="8" t="s">
        <v>22</v>
      </c>
      <c r="E78" s="17" t="s">
        <v>114</v>
      </c>
      <c r="F78" s="16">
        <v>40000</v>
      </c>
      <c r="G78" s="16">
        <v>442.65</v>
      </c>
      <c r="H78" s="16">
        <f t="shared" si="18"/>
        <v>1216</v>
      </c>
      <c r="I78" s="16">
        <f t="shared" si="19"/>
        <v>1148</v>
      </c>
      <c r="J78" s="16">
        <v>25</v>
      </c>
      <c r="K78" s="16">
        <f t="shared" si="20"/>
        <v>37168.35</v>
      </c>
      <c r="L78" s="9" t="s">
        <v>13</v>
      </c>
    </row>
    <row r="79" spans="1:12" s="2" customFormat="1" ht="30" customHeight="1" x14ac:dyDescent="0.25">
      <c r="A79" s="26">
        <v>65</v>
      </c>
      <c r="B79" s="8" t="s">
        <v>122</v>
      </c>
      <c r="C79" s="8" t="s">
        <v>123</v>
      </c>
      <c r="D79" s="8" t="s">
        <v>22</v>
      </c>
      <c r="E79" s="17" t="s">
        <v>129</v>
      </c>
      <c r="F79" s="16">
        <v>70000</v>
      </c>
      <c r="G79" s="16">
        <v>5368.45</v>
      </c>
      <c r="H79" s="16">
        <f t="shared" si="18"/>
        <v>2128</v>
      </c>
      <c r="I79" s="16">
        <f t="shared" si="19"/>
        <v>2009</v>
      </c>
      <c r="J79" s="16">
        <v>25</v>
      </c>
      <c r="K79" s="16">
        <f t="shared" si="20"/>
        <v>60469.55</v>
      </c>
      <c r="L79" s="9" t="s">
        <v>14</v>
      </c>
    </row>
    <row r="80" spans="1:12" s="2" customFormat="1" ht="30" customHeight="1" x14ac:dyDescent="0.25">
      <c r="A80" s="26">
        <v>66</v>
      </c>
      <c r="B80" s="8" t="s">
        <v>151</v>
      </c>
      <c r="C80" s="8" t="s">
        <v>123</v>
      </c>
      <c r="D80" s="8" t="s">
        <v>22</v>
      </c>
      <c r="E80" s="17" t="s">
        <v>116</v>
      </c>
      <c r="F80" s="16">
        <v>60000</v>
      </c>
      <c r="G80" s="16">
        <v>3486.65</v>
      </c>
      <c r="H80" s="16">
        <f t="shared" si="18"/>
        <v>1824</v>
      </c>
      <c r="I80" s="16">
        <f t="shared" si="19"/>
        <v>1722</v>
      </c>
      <c r="J80" s="16">
        <v>25</v>
      </c>
      <c r="K80" s="16">
        <f t="shared" si="20"/>
        <v>52942.35</v>
      </c>
      <c r="L80" s="9" t="s">
        <v>13</v>
      </c>
    </row>
    <row r="81" spans="1:12" s="2" customFormat="1" ht="39" customHeight="1" x14ac:dyDescent="0.25">
      <c r="A81" s="26">
        <v>67</v>
      </c>
      <c r="B81" s="8" t="s">
        <v>31</v>
      </c>
      <c r="C81" s="8" t="s">
        <v>80</v>
      </c>
      <c r="D81" s="8" t="s">
        <v>22</v>
      </c>
      <c r="E81" s="17" t="s">
        <v>115</v>
      </c>
      <c r="F81" s="18">
        <v>120000</v>
      </c>
      <c r="G81" s="16">
        <v>16809.939999999999</v>
      </c>
      <c r="H81" s="16">
        <f t="shared" si="18"/>
        <v>3648</v>
      </c>
      <c r="I81" s="16">
        <f t="shared" si="19"/>
        <v>3444</v>
      </c>
      <c r="J81" s="16">
        <v>25</v>
      </c>
      <c r="K81" s="16">
        <f>F81-G81-H81-I81-J81</f>
        <v>96073.06</v>
      </c>
      <c r="L81" s="9" t="s">
        <v>13</v>
      </c>
    </row>
    <row r="82" spans="1:12" s="2" customFormat="1" ht="30" customHeight="1" x14ac:dyDescent="0.25">
      <c r="A82" s="26">
        <v>68</v>
      </c>
      <c r="B82" s="8" t="s">
        <v>34</v>
      </c>
      <c r="C82" s="8" t="s">
        <v>83</v>
      </c>
      <c r="D82" s="8" t="s">
        <v>22</v>
      </c>
      <c r="E82" s="17" t="s">
        <v>115</v>
      </c>
      <c r="F82" s="18">
        <v>150000</v>
      </c>
      <c r="G82" s="16">
        <v>23488.57</v>
      </c>
      <c r="H82" s="16">
        <f t="shared" si="18"/>
        <v>4560</v>
      </c>
      <c r="I82" s="16">
        <f t="shared" si="19"/>
        <v>4305</v>
      </c>
      <c r="J82" s="18">
        <f>25+1577.45</f>
        <v>1602.45</v>
      </c>
      <c r="K82" s="16">
        <f t="shared" ref="K82" si="21">F82-G82-H82-I82-J82</f>
        <v>116043.98</v>
      </c>
      <c r="L82" s="9" t="s">
        <v>13</v>
      </c>
    </row>
    <row r="83" spans="1:12" s="2" customFormat="1" ht="30" customHeight="1" x14ac:dyDescent="0.25">
      <c r="A83" s="26">
        <v>69</v>
      </c>
      <c r="B83" s="14" t="s">
        <v>126</v>
      </c>
      <c r="C83" s="14" t="s">
        <v>112</v>
      </c>
      <c r="D83" s="8" t="s">
        <v>22</v>
      </c>
      <c r="E83" s="17" t="s">
        <v>115</v>
      </c>
      <c r="F83" s="16">
        <v>25000</v>
      </c>
      <c r="G83" s="16">
        <v>0</v>
      </c>
      <c r="H83" s="16">
        <v>0</v>
      </c>
      <c r="I83" s="16">
        <v>0</v>
      </c>
      <c r="J83" s="16">
        <v>0</v>
      </c>
      <c r="K83" s="16">
        <f t="shared" ref="K83:K84" si="22">F83-G83-H83-I83-J83</f>
        <v>25000</v>
      </c>
      <c r="L83" s="9" t="s">
        <v>13</v>
      </c>
    </row>
    <row r="84" spans="1:12" s="2" customFormat="1" ht="30" customHeight="1" x14ac:dyDescent="0.25">
      <c r="A84" s="26">
        <v>70</v>
      </c>
      <c r="B84" s="14" t="s">
        <v>74</v>
      </c>
      <c r="C84" s="14" t="s">
        <v>112</v>
      </c>
      <c r="D84" s="8" t="s">
        <v>22</v>
      </c>
      <c r="E84" s="17" t="s">
        <v>115</v>
      </c>
      <c r="F84" s="16">
        <v>25000</v>
      </c>
      <c r="G84" s="16">
        <v>0</v>
      </c>
      <c r="H84" s="16">
        <v>0</v>
      </c>
      <c r="I84" s="16">
        <v>0</v>
      </c>
      <c r="J84" s="16">
        <v>0</v>
      </c>
      <c r="K84" s="16">
        <f t="shared" si="22"/>
        <v>25000</v>
      </c>
      <c r="L84" s="9" t="s">
        <v>13</v>
      </c>
    </row>
    <row r="85" spans="1:12" x14ac:dyDescent="0.25">
      <c r="A85" s="27"/>
      <c r="B85" s="31" t="s">
        <v>0</v>
      </c>
      <c r="C85" s="32"/>
      <c r="D85" s="32"/>
      <c r="E85" s="33"/>
      <c r="F85" s="19">
        <f t="shared" ref="F85:K85" si="23">SUM(F15:F84)</f>
        <v>4920225</v>
      </c>
      <c r="G85" s="19">
        <f t="shared" si="23"/>
        <v>498481.16000000032</v>
      </c>
      <c r="H85" s="19">
        <f t="shared" si="23"/>
        <v>146019.87</v>
      </c>
      <c r="I85" s="19">
        <f t="shared" si="23"/>
        <v>139775.45750000002</v>
      </c>
      <c r="J85" s="19">
        <f t="shared" si="23"/>
        <v>20629.400000000001</v>
      </c>
      <c r="K85" s="19">
        <f t="shared" si="23"/>
        <v>4115319.1125000007</v>
      </c>
      <c r="L85" s="10"/>
    </row>
    <row r="86" spans="1:12" x14ac:dyDescent="0.25">
      <c r="I86" s="5"/>
    </row>
    <row r="87" spans="1:12" x14ac:dyDescent="0.25">
      <c r="G87" s="20"/>
      <c r="H87" s="20"/>
      <c r="I87" s="5"/>
      <c r="J87" s="20"/>
      <c r="K87" s="20"/>
    </row>
    <row r="88" spans="1:12" x14ac:dyDescent="0.25">
      <c r="G88" s="20"/>
      <c r="H88" s="20"/>
      <c r="I88" s="5"/>
      <c r="J88" s="20"/>
      <c r="K88" s="20"/>
    </row>
    <row r="89" spans="1:12" x14ac:dyDescent="0.25">
      <c r="G89" s="1"/>
      <c r="H89" s="1"/>
      <c r="I89" s="1"/>
      <c r="J89" s="1"/>
      <c r="K89" s="1"/>
    </row>
    <row r="90" spans="1:12" ht="23.25" x14ac:dyDescent="0.35">
      <c r="D90" s="40"/>
      <c r="E90" s="40"/>
      <c r="F90" s="40"/>
      <c r="G90" s="40"/>
      <c r="H90" s="1"/>
      <c r="I90" s="1"/>
      <c r="J90" s="1"/>
      <c r="K90" s="1"/>
    </row>
    <row r="91" spans="1:12" x14ac:dyDescent="0.25">
      <c r="F91" s="5"/>
      <c r="G91" s="5"/>
      <c r="H91" s="5"/>
      <c r="I91" s="5"/>
      <c r="J91" s="5"/>
      <c r="K91" s="5"/>
    </row>
    <row r="92" spans="1:12" x14ac:dyDescent="0.25">
      <c r="G92" s="1"/>
      <c r="H92" s="1"/>
      <c r="I92" s="1"/>
      <c r="J92" s="1"/>
      <c r="K92" s="1"/>
    </row>
    <row r="93" spans="1:12" x14ac:dyDescent="0.25">
      <c r="G93" s="5"/>
    </row>
    <row r="94" spans="1:12" ht="15" customHeight="1" x14ac:dyDescent="0.25">
      <c r="B94" s="41" t="s">
        <v>2</v>
      </c>
      <c r="C94" s="41"/>
      <c r="E94" s="3"/>
      <c r="F94" s="3"/>
      <c r="G94" s="3"/>
      <c r="H94" s="3"/>
      <c r="I94" s="13"/>
      <c r="J94" s="13"/>
      <c r="K94" s="13"/>
      <c r="L94" s="3"/>
    </row>
    <row r="95" spans="1:12" ht="15.75" customHeight="1" x14ac:dyDescent="0.25">
      <c r="B95" s="42" t="s">
        <v>17</v>
      </c>
      <c r="C95" s="42"/>
      <c r="D95" s="12"/>
      <c r="E95" s="12"/>
      <c r="F95" s="12"/>
      <c r="G95" s="12"/>
      <c r="H95" s="12"/>
      <c r="I95" s="42" t="s">
        <v>1</v>
      </c>
      <c r="J95" s="42"/>
      <c r="K95" s="42"/>
      <c r="L95" s="12"/>
    </row>
    <row r="96" spans="1:12" ht="15.75" customHeight="1" x14ac:dyDescent="0.25">
      <c r="B96" s="43" t="s">
        <v>3</v>
      </c>
      <c r="C96" s="43"/>
      <c r="D96" s="11"/>
      <c r="E96" s="11"/>
      <c r="F96" s="11"/>
      <c r="G96" s="11"/>
      <c r="H96" s="24"/>
      <c r="I96" s="44" t="s">
        <v>16</v>
      </c>
      <c r="J96" s="44"/>
      <c r="K96" s="44"/>
      <c r="L96" s="24"/>
    </row>
  </sheetData>
  <mergeCells count="22">
    <mergeCell ref="D90:G90"/>
    <mergeCell ref="B94:C94"/>
    <mergeCell ref="B95:C95"/>
    <mergeCell ref="B96:C96"/>
    <mergeCell ref="I95:K95"/>
    <mergeCell ref="I96:K96"/>
    <mergeCell ref="A12:A14"/>
    <mergeCell ref="B8:F8"/>
    <mergeCell ref="B85:E85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2023-05</vt:lpstr>
      <vt:lpstr>'CNCCMDL Nómina Gral.  2023-05'!Títulos_a_imprimir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COM20-3</cp:lastModifiedBy>
  <cp:lastPrinted>2023-06-07T14:43:43Z</cp:lastPrinted>
  <dcterms:created xsi:type="dcterms:W3CDTF">2017-05-22T18:01:49Z</dcterms:created>
  <dcterms:modified xsi:type="dcterms:W3CDTF">2023-06-07T14:45:14Z</dcterms:modified>
</cp:coreProperties>
</file>