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4" documentId="8_{DCC5BCB1-2AAD-4F57-B028-DC61F3C72059}" xr6:coauthVersionLast="47" xr6:coauthVersionMax="47" xr10:uidLastSave="{81316F2C-BF27-4AE9-AE74-0EDEE1129D5D}"/>
  <bookViews>
    <workbookView xWindow="-120" yWindow="-120" windowWidth="29040" windowHeight="15720" tabRatio="881" xr2:uid="{00000000-000D-0000-FFFF-FFFF00000000}"/>
  </bookViews>
  <sheets>
    <sheet name="Plantilla Ejecución (2024-03)" sheetId="31" r:id="rId1"/>
  </sheets>
  <definedNames>
    <definedName name="_xlnm.Print_Area" localSheetId="0">'Plantilla Ejecución (2024-03)'!$A$1:$I$110</definedName>
    <definedName name="_xlnm.Print_Titles" localSheetId="0">'Plantilla Ejecución (2024-03)'!$11:$11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1" l="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12" i="31"/>
  <c r="G86" i="31"/>
  <c r="G83" i="31"/>
  <c r="G80" i="31"/>
  <c r="G79" i="31" s="1"/>
  <c r="G88" i="31" s="1"/>
  <c r="G77" i="31"/>
  <c r="H77" i="31" s="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G90" i="31" l="1"/>
  <c r="H90" i="31" s="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I86" i="31"/>
  <c r="E86" i="31"/>
  <c r="I83" i="31"/>
  <c r="E83" i="31"/>
  <c r="I80" i="31"/>
  <c r="E80" i="31"/>
  <c r="I73" i="31"/>
  <c r="I70" i="31"/>
  <c r="I65" i="31"/>
  <c r="I55" i="31"/>
  <c r="I47" i="31"/>
  <c r="I39" i="31"/>
  <c r="I29" i="31"/>
  <c r="E29" i="31"/>
  <c r="I19" i="31"/>
  <c r="I13" i="31"/>
  <c r="U12" i="31"/>
  <c r="N12" i="31"/>
  <c r="O12" i="31" s="1"/>
  <c r="P12" i="31" s="1"/>
  <c r="Q12" i="31" s="1"/>
  <c r="R12" i="31" s="1"/>
  <c r="S12" i="31" s="1"/>
  <c r="B83" i="31" l="1"/>
  <c r="B80" i="31"/>
  <c r="B65" i="31"/>
  <c r="B70" i="31"/>
  <c r="B73" i="31"/>
  <c r="B47" i="31"/>
  <c r="B55" i="31"/>
  <c r="B29" i="31"/>
  <c r="B86" i="31"/>
  <c r="I12" i="31"/>
  <c r="I77" i="31" s="1"/>
  <c r="I79" i="31"/>
  <c r="I88" i="31" s="1"/>
  <c r="E79" i="31"/>
  <c r="T11" i="31"/>
  <c r="U11" i="31" s="1"/>
  <c r="B79" i="31" l="1"/>
  <c r="B13" i="31"/>
  <c r="E88" i="31"/>
  <c r="I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<sst xmlns="http://schemas.openxmlformats.org/spreadsheetml/2006/main" count="99" uniqueCount="98">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</sst>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104775</xdr:rowOff>
    </xdr:from>
    <xdr:to>
      <xdr:col>4</xdr:col>
      <xdr:colOff>228048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952499</xdr:colOff>
      <xdr:row>98</xdr:row>
      <xdr:rowOff>76201</xdr:rowOff>
    </xdr:from>
    <xdr:to>
      <xdr:col>6</xdr:col>
      <xdr:colOff>584761</xdr:colOff>
      <xdr:row>109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9" y="28851226"/>
          <a:ext cx="6385487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U97"/>
  <sheetViews>
    <sheetView showGridLines="0" tabSelected="1" view="pageBreakPreview" zoomScaleNormal="100" zoomScaleSheetLayoutView="100" workbookViewId="0">
      <selection activeCell="A2" sqref="A2:H5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7" width="13.85546875" customWidth="1"/>
    <col min="8" max="8" width="15.7109375" customWidth="1"/>
    <col min="9" max="9" width="8.7109375" hidden="1" customWidth="1"/>
    <col min="10" max="10" width="96.7109375" bestFit="1" customWidth="1"/>
    <col min="12" max="19" width="6" bestFit="1" customWidth="1"/>
    <col min="20" max="21" width="7" bestFit="1" customWidth="1"/>
  </cols>
  <sheetData>
    <row r="1" spans="1:21" s="7" customFormat="1" ht="18.75" x14ac:dyDescent="0.25">
      <c r="A1" s="47"/>
      <c r="B1" s="47"/>
      <c r="C1" s="47"/>
      <c r="D1" s="47"/>
      <c r="E1" s="47"/>
      <c r="F1" s="47"/>
      <c r="G1" s="47"/>
      <c r="H1" s="47"/>
      <c r="I1" s="47"/>
    </row>
    <row r="2" spans="1:21" s="7" customFormat="1" ht="18.75" customHeight="1" x14ac:dyDescent="0.25">
      <c r="A2" s="47"/>
      <c r="B2" s="47"/>
      <c r="C2" s="47"/>
      <c r="D2" s="47"/>
      <c r="E2" s="47"/>
      <c r="F2" s="47"/>
      <c r="G2" s="47"/>
      <c r="H2" s="47"/>
      <c r="I2" s="21"/>
      <c r="J2" s="22" t="s">
        <v>0</v>
      </c>
    </row>
    <row r="3" spans="1:21" s="7" customFormat="1" ht="18.75" customHeight="1" x14ac:dyDescent="0.25">
      <c r="A3" s="47"/>
      <c r="B3" s="47"/>
      <c r="C3" s="47"/>
      <c r="D3" s="47"/>
      <c r="E3" s="47"/>
      <c r="F3" s="47"/>
      <c r="G3" s="47"/>
      <c r="H3" s="47"/>
      <c r="I3" s="21"/>
      <c r="J3" s="15" t="s">
        <v>1</v>
      </c>
    </row>
    <row r="4" spans="1:21" s="7" customFormat="1" ht="18.75" customHeight="1" x14ac:dyDescent="0.25">
      <c r="A4" s="47"/>
      <c r="B4" s="47"/>
      <c r="C4" s="47"/>
      <c r="D4" s="47"/>
      <c r="E4" s="47"/>
      <c r="F4" s="47"/>
      <c r="G4" s="47"/>
      <c r="H4" s="47"/>
      <c r="I4" s="21"/>
      <c r="J4" s="15" t="s">
        <v>2</v>
      </c>
    </row>
    <row r="5" spans="1:21" s="7" customFormat="1" ht="18.75" customHeight="1" x14ac:dyDescent="0.25">
      <c r="A5" s="47"/>
      <c r="B5" s="47"/>
      <c r="C5" s="47"/>
      <c r="D5" s="47"/>
      <c r="E5" s="47"/>
      <c r="F5" s="47"/>
      <c r="G5" s="47"/>
      <c r="H5" s="47"/>
      <c r="I5" s="21"/>
      <c r="J5" s="15" t="s">
        <v>4</v>
      </c>
    </row>
    <row r="6" spans="1:21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30"/>
    </row>
    <row r="7" spans="1:21" s="7" customFormat="1" ht="18.75" customHeight="1" x14ac:dyDescent="0.25">
      <c r="A7" s="47" t="s">
        <v>95</v>
      </c>
      <c r="B7" s="47"/>
      <c r="C7" s="47"/>
      <c r="D7" s="47"/>
      <c r="E7" s="47"/>
      <c r="F7" s="47"/>
      <c r="G7" s="47"/>
      <c r="H7" s="47"/>
      <c r="I7" s="21"/>
      <c r="J7" s="15"/>
    </row>
    <row r="8" spans="1:21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</row>
    <row r="9" spans="1:21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  <c r="H9" s="49"/>
      <c r="I9" s="49"/>
    </row>
    <row r="10" spans="1:21" s="7" customFormat="1" ht="15" customHeight="1" x14ac:dyDescent="0.25">
      <c r="A10" s="49"/>
      <c r="B10" s="49"/>
      <c r="C10" s="49"/>
      <c r="D10" s="49"/>
      <c r="E10" s="49"/>
      <c r="F10" s="49"/>
      <c r="G10" s="49"/>
      <c r="H10" s="49"/>
    </row>
    <row r="11" spans="1:21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96</v>
      </c>
      <c r="G11" s="20" t="s">
        <v>97</v>
      </c>
      <c r="H11" s="45" t="s">
        <v>8</v>
      </c>
      <c r="I11" s="20" t="s">
        <v>10</v>
      </c>
      <c r="T11" s="16">
        <f>SUM(L12:T12)</f>
        <v>11.029108875781253</v>
      </c>
      <c r="U11" s="16">
        <f>+T11+U12</f>
        <v>13.989108875781252</v>
      </c>
    </row>
    <row r="12" spans="1:21" s="17" customFormat="1" x14ac:dyDescent="0.25">
      <c r="A12" s="1" t="s">
        <v>11</v>
      </c>
      <c r="B12" s="8">
        <f t="shared" ref="B12:B43" si="0">SUM(E12:I12)</f>
        <v>41115404.780000001</v>
      </c>
      <c r="C12" s="23">
        <v>130378735</v>
      </c>
      <c r="D12" s="23">
        <f>D13+D19+D29+D55</f>
        <v>0</v>
      </c>
      <c r="E12" s="23">
        <v>7266223.6600000001</v>
      </c>
      <c r="F12" s="23">
        <v>6864031.9699999997</v>
      </c>
      <c r="G12" s="23">
        <v>6427446.7599999998</v>
      </c>
      <c r="H12" s="28">
        <f>SUM(E12:E12)+F12+G12</f>
        <v>20557702.390000001</v>
      </c>
      <c r="I12" s="8">
        <f t="shared" ref="I12" si="1">I13+I19+I29+I39+I47+I55+I65+I70+I73</f>
        <v>0</v>
      </c>
      <c r="L12" s="6">
        <v>1</v>
      </c>
      <c r="M12" s="6">
        <v>1.05</v>
      </c>
      <c r="N12" s="6">
        <f>+M12*1.05</f>
        <v>1.1025</v>
      </c>
      <c r="O12" s="6">
        <f t="shared" ref="O12:S12" si="2">+N12*1.05</f>
        <v>1.1576250000000001</v>
      </c>
      <c r="P12" s="6">
        <f t="shared" si="2"/>
        <v>1.2155062500000002</v>
      </c>
      <c r="Q12" s="6">
        <f t="shared" si="2"/>
        <v>1.2762815625000004</v>
      </c>
      <c r="R12" s="6">
        <f t="shared" si="2"/>
        <v>1.3400956406250004</v>
      </c>
      <c r="S12" s="6">
        <f t="shared" si="2"/>
        <v>1.4071004226562505</v>
      </c>
      <c r="T12" s="6">
        <v>1.48</v>
      </c>
      <c r="U12" s="6">
        <f>+T12*2</f>
        <v>2.96</v>
      </c>
    </row>
    <row r="13" spans="1:21" s="17" customFormat="1" ht="30" customHeight="1" x14ac:dyDescent="0.25">
      <c r="A13" s="2" t="s">
        <v>12</v>
      </c>
      <c r="B13" s="9">
        <f t="shared" si="0"/>
        <v>32912066.399999999</v>
      </c>
      <c r="C13" s="24">
        <v>84718018</v>
      </c>
      <c r="D13" s="24">
        <f t="shared" ref="D13:I13" si="3">SUM(D14:D18)</f>
        <v>0</v>
      </c>
      <c r="E13" s="24">
        <v>5514379.1299999999</v>
      </c>
      <c r="F13" s="24">
        <v>5573397.8399999999</v>
      </c>
      <c r="G13" s="24">
        <v>5368256.2300000004</v>
      </c>
      <c r="H13" s="24">
        <f t="shared" ref="H13:H76" si="4">SUM(E13:E13)+F13+G13</f>
        <v>16456033.199999999</v>
      </c>
      <c r="I13" s="9">
        <f t="shared" si="3"/>
        <v>0</v>
      </c>
      <c r="L13" s="18"/>
    </row>
    <row r="14" spans="1:21" s="7" customFormat="1" x14ac:dyDescent="0.25">
      <c r="A14" s="3" t="s">
        <v>13</v>
      </c>
      <c r="B14" s="11">
        <f t="shared" si="0"/>
        <v>28372600</v>
      </c>
      <c r="C14" s="25">
        <v>65662600</v>
      </c>
      <c r="D14" s="25">
        <v>0</v>
      </c>
      <c r="E14" s="26">
        <v>4755100</v>
      </c>
      <c r="F14" s="26">
        <v>4805100</v>
      </c>
      <c r="G14" s="26">
        <v>4626100</v>
      </c>
      <c r="H14" s="24">
        <f t="shared" si="4"/>
        <v>14186300</v>
      </c>
      <c r="I14" s="11">
        <v>0</v>
      </c>
    </row>
    <row r="15" spans="1:21" s="7" customFormat="1" x14ac:dyDescent="0.25">
      <c r="A15" s="3" t="s">
        <v>14</v>
      </c>
      <c r="B15" s="11">
        <f t="shared" si="0"/>
        <v>300000</v>
      </c>
      <c r="C15" s="25">
        <v>10132401</v>
      </c>
      <c r="D15" s="25">
        <v>0</v>
      </c>
      <c r="E15" s="26">
        <v>50000</v>
      </c>
      <c r="F15" s="26">
        <v>50000</v>
      </c>
      <c r="G15" s="26">
        <v>50000</v>
      </c>
      <c r="H15" s="24">
        <f t="shared" si="4"/>
        <v>150000</v>
      </c>
      <c r="I15" s="11">
        <v>0</v>
      </c>
    </row>
    <row r="16" spans="1:21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4">
        <f t="shared" si="4"/>
        <v>0</v>
      </c>
      <c r="I16" s="11">
        <v>0</v>
      </c>
    </row>
    <row r="17" spans="1:9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4">
        <f t="shared" si="4"/>
        <v>0</v>
      </c>
      <c r="I17" s="11">
        <v>0</v>
      </c>
    </row>
    <row r="18" spans="1:9" s="7" customFormat="1" ht="30" x14ac:dyDescent="0.25">
      <c r="A18" s="3" t="s">
        <v>17</v>
      </c>
      <c r="B18" s="11">
        <f t="shared" si="0"/>
        <v>4239466.4000000004</v>
      </c>
      <c r="C18" s="25">
        <v>8723017</v>
      </c>
      <c r="D18" s="25">
        <v>0</v>
      </c>
      <c r="E18" s="26">
        <v>709279.13</v>
      </c>
      <c r="F18" s="26">
        <v>718297.84</v>
      </c>
      <c r="G18" s="26">
        <v>692156.23</v>
      </c>
      <c r="H18" s="24">
        <f t="shared" si="4"/>
        <v>2119733.2000000002</v>
      </c>
      <c r="I18" s="11">
        <v>0</v>
      </c>
    </row>
    <row r="19" spans="1:9" s="17" customFormat="1" x14ac:dyDescent="0.25">
      <c r="A19" s="2" t="s">
        <v>18</v>
      </c>
      <c r="B19" s="9">
        <f t="shared" si="0"/>
        <v>8145164.3800000008</v>
      </c>
      <c r="C19" s="24">
        <v>33851961</v>
      </c>
      <c r="D19" s="24">
        <f t="shared" ref="D19:I19" si="5">SUM(D20:D28)</f>
        <v>0</v>
      </c>
      <c r="E19" s="24">
        <v>1751844.53</v>
      </c>
      <c r="F19" s="24">
        <v>1261547.1299999999</v>
      </c>
      <c r="G19" s="24">
        <v>1059190.53</v>
      </c>
      <c r="H19" s="24">
        <f t="shared" si="4"/>
        <v>4072582.1900000004</v>
      </c>
      <c r="I19" s="9">
        <f t="shared" si="5"/>
        <v>0</v>
      </c>
    </row>
    <row r="20" spans="1:9" s="7" customFormat="1" x14ac:dyDescent="0.25">
      <c r="A20" s="3" t="s">
        <v>19</v>
      </c>
      <c r="B20" s="11">
        <f t="shared" si="0"/>
        <v>1599312.94</v>
      </c>
      <c r="C20" s="25">
        <v>3696000</v>
      </c>
      <c r="D20" s="25">
        <v>0</v>
      </c>
      <c r="E20" s="26">
        <v>279277.78000000003</v>
      </c>
      <c r="F20" s="26">
        <v>250174.86</v>
      </c>
      <c r="G20" s="26">
        <v>270203.83</v>
      </c>
      <c r="H20" s="24">
        <f t="shared" si="4"/>
        <v>799656.47</v>
      </c>
      <c r="I20" s="11">
        <v>0</v>
      </c>
    </row>
    <row r="21" spans="1:9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4">
        <f t="shared" si="4"/>
        <v>0</v>
      </c>
      <c r="I21" s="11">
        <v>0</v>
      </c>
    </row>
    <row r="22" spans="1:9" s="7" customFormat="1" x14ac:dyDescent="0.25">
      <c r="A22" s="3" t="s">
        <v>21</v>
      </c>
      <c r="B22" s="11">
        <f t="shared" si="0"/>
        <v>91285.200000000012</v>
      </c>
      <c r="C22" s="25">
        <v>1980961</v>
      </c>
      <c r="D22" s="25">
        <v>0</v>
      </c>
      <c r="E22" s="26">
        <v>0</v>
      </c>
      <c r="F22" s="26">
        <v>227142.6</v>
      </c>
      <c r="G22" s="26">
        <v>-181500</v>
      </c>
      <c r="H22" s="24">
        <f t="shared" si="4"/>
        <v>45642.600000000006</v>
      </c>
      <c r="I22" s="11">
        <v>0</v>
      </c>
    </row>
    <row r="23" spans="1:9" s="7" customFormat="1" ht="18" customHeight="1" x14ac:dyDescent="0.25">
      <c r="A23" s="3" t="s">
        <v>22</v>
      </c>
      <c r="B23" s="11">
        <f t="shared" si="0"/>
        <v>0</v>
      </c>
      <c r="C23" s="25">
        <v>300000</v>
      </c>
      <c r="D23" s="25">
        <v>0</v>
      </c>
      <c r="E23" s="26">
        <v>0</v>
      </c>
      <c r="F23" s="26">
        <v>0</v>
      </c>
      <c r="G23" s="26">
        <v>0</v>
      </c>
      <c r="H23" s="24">
        <f t="shared" si="4"/>
        <v>0</v>
      </c>
      <c r="I23" s="11">
        <v>0</v>
      </c>
    </row>
    <row r="24" spans="1:9" s="7" customFormat="1" x14ac:dyDescent="0.25">
      <c r="A24" s="3" t="s">
        <v>23</v>
      </c>
      <c r="B24" s="11">
        <f t="shared" si="0"/>
        <v>2157363.2000000002</v>
      </c>
      <c r="C24" s="25">
        <v>13200000</v>
      </c>
      <c r="D24" s="25">
        <v>0</v>
      </c>
      <c r="E24" s="26">
        <v>1078681.6000000001</v>
      </c>
      <c r="F24" s="26">
        <v>0</v>
      </c>
      <c r="G24" s="26">
        <v>0</v>
      </c>
      <c r="H24" s="24">
        <f t="shared" si="4"/>
        <v>1078681.6000000001</v>
      </c>
      <c r="I24" s="11">
        <v>0</v>
      </c>
    </row>
    <row r="25" spans="1:9" s="7" customFormat="1" x14ac:dyDescent="0.25">
      <c r="A25" s="3" t="s">
        <v>24</v>
      </c>
      <c r="B25" s="11">
        <f t="shared" si="0"/>
        <v>2921221.62</v>
      </c>
      <c r="C25" s="25">
        <v>5120500</v>
      </c>
      <c r="D25" s="25">
        <v>0</v>
      </c>
      <c r="E25" s="26">
        <v>393885.15</v>
      </c>
      <c r="F25" s="26">
        <v>676578.79</v>
      </c>
      <c r="G25" s="26">
        <v>390146.87</v>
      </c>
      <c r="H25" s="24">
        <f t="shared" si="4"/>
        <v>1460610.81</v>
      </c>
      <c r="I25" s="11">
        <v>0</v>
      </c>
    </row>
    <row r="26" spans="1:9" s="7" customFormat="1" ht="45" x14ac:dyDescent="0.25">
      <c r="A26" s="3" t="s">
        <v>25</v>
      </c>
      <c r="B26" s="11">
        <f t="shared" si="0"/>
        <v>120311.76</v>
      </c>
      <c r="C26" s="25">
        <v>790600</v>
      </c>
      <c r="D26" s="25">
        <v>0</v>
      </c>
      <c r="E26" s="26">
        <v>0</v>
      </c>
      <c r="F26" s="26">
        <v>60155.88</v>
      </c>
      <c r="G26" s="26">
        <v>0</v>
      </c>
      <c r="H26" s="24">
        <f t="shared" si="4"/>
        <v>60155.88</v>
      </c>
      <c r="I26" s="11">
        <v>0</v>
      </c>
    </row>
    <row r="27" spans="1:9" s="7" customFormat="1" ht="30" x14ac:dyDescent="0.25">
      <c r="A27" s="3" t="s">
        <v>26</v>
      </c>
      <c r="B27" s="11">
        <f t="shared" si="0"/>
        <v>849980</v>
      </c>
      <c r="C27" s="25">
        <v>3463900</v>
      </c>
      <c r="D27" s="25">
        <v>0</v>
      </c>
      <c r="E27" s="26">
        <v>0</v>
      </c>
      <c r="F27" s="26">
        <v>47495</v>
      </c>
      <c r="G27" s="26">
        <v>377495</v>
      </c>
      <c r="H27" s="24">
        <f t="shared" si="4"/>
        <v>424990</v>
      </c>
      <c r="I27" s="11">
        <v>0</v>
      </c>
    </row>
    <row r="28" spans="1:9" s="7" customFormat="1" ht="30" x14ac:dyDescent="0.25">
      <c r="A28" s="3" t="s">
        <v>27</v>
      </c>
      <c r="B28" s="11">
        <f t="shared" si="0"/>
        <v>405689.66</v>
      </c>
      <c r="C28" s="25">
        <v>5300000</v>
      </c>
      <c r="D28" s="25">
        <v>0</v>
      </c>
      <c r="E28" s="26">
        <v>0</v>
      </c>
      <c r="F28" s="26">
        <v>0</v>
      </c>
      <c r="G28" s="26">
        <v>202844.83</v>
      </c>
      <c r="H28" s="24">
        <f t="shared" si="4"/>
        <v>202844.83</v>
      </c>
      <c r="I28" s="11">
        <v>0</v>
      </c>
    </row>
    <row r="29" spans="1:9" s="17" customFormat="1" x14ac:dyDescent="0.25">
      <c r="A29" s="2" t="s">
        <v>28</v>
      </c>
      <c r="B29" s="9">
        <f t="shared" si="0"/>
        <v>116348</v>
      </c>
      <c r="C29" s="24">
        <v>4663783</v>
      </c>
      <c r="D29" s="24">
        <f t="shared" ref="D29:I29" si="6">SUM(D30:D38)</f>
        <v>0</v>
      </c>
      <c r="E29" s="24">
        <f t="shared" si="6"/>
        <v>0</v>
      </c>
      <c r="F29" s="24">
        <v>29087</v>
      </c>
      <c r="G29" s="24">
        <v>29087</v>
      </c>
      <c r="H29" s="24">
        <f t="shared" si="4"/>
        <v>58174</v>
      </c>
      <c r="I29" s="9">
        <f t="shared" si="6"/>
        <v>0</v>
      </c>
    </row>
    <row r="30" spans="1:9" s="7" customFormat="1" ht="30" x14ac:dyDescent="0.25">
      <c r="A30" s="3" t="s">
        <v>29</v>
      </c>
      <c r="B30" s="11">
        <f t="shared" si="0"/>
        <v>39176</v>
      </c>
      <c r="C30" s="25">
        <v>180000</v>
      </c>
      <c r="D30" s="25">
        <v>0</v>
      </c>
      <c r="E30" s="26">
        <v>0</v>
      </c>
      <c r="F30" s="26">
        <v>19588</v>
      </c>
      <c r="G30" s="26">
        <v>0</v>
      </c>
      <c r="H30" s="24">
        <f t="shared" si="4"/>
        <v>19588</v>
      </c>
      <c r="I30" s="11">
        <v>0</v>
      </c>
    </row>
    <row r="31" spans="1:9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4">
        <f t="shared" si="4"/>
        <v>0</v>
      </c>
      <c r="I31" s="11">
        <v>0</v>
      </c>
    </row>
    <row r="32" spans="1:9" s="7" customFormat="1" ht="30" x14ac:dyDescent="0.25">
      <c r="A32" s="3" t="s">
        <v>31</v>
      </c>
      <c r="B32" s="11">
        <f t="shared" si="0"/>
        <v>0</v>
      </c>
      <c r="C32" s="25">
        <v>161340</v>
      </c>
      <c r="D32" s="25">
        <v>0</v>
      </c>
      <c r="E32" s="26">
        <v>0</v>
      </c>
      <c r="F32" s="26">
        <v>0</v>
      </c>
      <c r="G32" s="26">
        <v>0</v>
      </c>
      <c r="H32" s="24">
        <f t="shared" si="4"/>
        <v>0</v>
      </c>
      <c r="I32" s="11">
        <v>0</v>
      </c>
    </row>
    <row r="33" spans="1:9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4">
        <f t="shared" si="4"/>
        <v>0</v>
      </c>
      <c r="I33" s="11">
        <v>0</v>
      </c>
    </row>
    <row r="34" spans="1:9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4">
        <f t="shared" si="4"/>
        <v>0</v>
      </c>
      <c r="I34" s="11">
        <v>0</v>
      </c>
    </row>
    <row r="35" spans="1:9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4">
        <f t="shared" si="4"/>
        <v>0</v>
      </c>
      <c r="I35" s="11">
        <v>0</v>
      </c>
    </row>
    <row r="36" spans="1:9" s="7" customFormat="1" ht="30" x14ac:dyDescent="0.25">
      <c r="A36" s="3" t="s">
        <v>35</v>
      </c>
      <c r="B36" s="11">
        <f t="shared" si="0"/>
        <v>0</v>
      </c>
      <c r="C36" s="25">
        <v>3550000</v>
      </c>
      <c r="D36" s="25">
        <v>0</v>
      </c>
      <c r="E36" s="26">
        <v>0</v>
      </c>
      <c r="F36" s="26">
        <v>0</v>
      </c>
      <c r="G36" s="26">
        <v>0</v>
      </c>
      <c r="H36" s="24">
        <f t="shared" si="4"/>
        <v>0</v>
      </c>
      <c r="I36" s="11">
        <v>0</v>
      </c>
    </row>
    <row r="37" spans="1:9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4">
        <f t="shared" si="4"/>
        <v>0</v>
      </c>
      <c r="I37" s="11">
        <v>0</v>
      </c>
    </row>
    <row r="38" spans="1:9" s="7" customFormat="1" x14ac:dyDescent="0.25">
      <c r="A38" s="3" t="s">
        <v>37</v>
      </c>
      <c r="B38" s="11">
        <f t="shared" si="0"/>
        <v>18998</v>
      </c>
      <c r="C38" s="25">
        <v>652443</v>
      </c>
      <c r="D38" s="25">
        <v>0</v>
      </c>
      <c r="E38" s="26">
        <v>0</v>
      </c>
      <c r="F38" s="26">
        <v>9499</v>
      </c>
      <c r="G38" s="26">
        <v>0</v>
      </c>
      <c r="H38" s="24">
        <f t="shared" si="4"/>
        <v>9499</v>
      </c>
      <c r="I38" s="11">
        <v>0</v>
      </c>
    </row>
    <row r="39" spans="1:9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si="4"/>
        <v>0</v>
      </c>
      <c r="I39" s="9">
        <f t="shared" ref="I39" si="9">SUM(I40:I46)</f>
        <v>0</v>
      </c>
    </row>
    <row r="40" spans="1:9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4">
        <f t="shared" si="4"/>
        <v>0</v>
      </c>
      <c r="I40" s="11">
        <v>0</v>
      </c>
    </row>
    <row r="41" spans="1:9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4">
        <f t="shared" si="4"/>
        <v>0</v>
      </c>
      <c r="I41" s="11">
        <v>0</v>
      </c>
    </row>
    <row r="42" spans="1:9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4">
        <f t="shared" si="4"/>
        <v>0</v>
      </c>
      <c r="I42" s="11">
        <v>0</v>
      </c>
    </row>
    <row r="43" spans="1:9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4">
        <f t="shared" si="4"/>
        <v>0</v>
      </c>
      <c r="I43" s="11">
        <v>0</v>
      </c>
    </row>
    <row r="44" spans="1:9" s="7" customFormat="1" ht="30" x14ac:dyDescent="0.25">
      <c r="A44" s="3" t="s">
        <v>43</v>
      </c>
      <c r="B44" s="11">
        <f t="shared" ref="B44:B77" si="10">SUM(E44:I44)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4">
        <f t="shared" si="4"/>
        <v>0</v>
      </c>
      <c r="I44" s="11">
        <v>0</v>
      </c>
    </row>
    <row r="45" spans="1:9" s="7" customFormat="1" ht="30" x14ac:dyDescent="0.25">
      <c r="A45" s="3" t="s">
        <v>44</v>
      </c>
      <c r="B45" s="11">
        <f t="shared" si="10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4">
        <f t="shared" si="4"/>
        <v>0</v>
      </c>
      <c r="I45" s="11">
        <v>0</v>
      </c>
    </row>
    <row r="46" spans="1:9" s="7" customFormat="1" ht="30" x14ac:dyDescent="0.25">
      <c r="A46" s="3" t="s">
        <v>45</v>
      </c>
      <c r="B46" s="11">
        <f t="shared" si="10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4">
        <f t="shared" si="4"/>
        <v>0</v>
      </c>
      <c r="I46" s="11">
        <v>0</v>
      </c>
    </row>
    <row r="47" spans="1:9" s="17" customFormat="1" x14ac:dyDescent="0.25">
      <c r="A47" s="2" t="s">
        <v>46</v>
      </c>
      <c r="B47" s="9">
        <f t="shared" si="10"/>
        <v>0</v>
      </c>
      <c r="C47" s="24">
        <f t="shared" ref="C47:E47" si="11">SUM(C48:C54)</f>
        <v>0</v>
      </c>
      <c r="D47" s="24">
        <f t="shared" si="11"/>
        <v>0</v>
      </c>
      <c r="E47" s="24">
        <f t="shared" si="11"/>
        <v>0</v>
      </c>
      <c r="F47" s="24">
        <f t="shared" ref="F47:G47" si="12">SUM(F48:F54)</f>
        <v>0</v>
      </c>
      <c r="G47" s="24">
        <f t="shared" si="12"/>
        <v>0</v>
      </c>
      <c r="H47" s="24">
        <f t="shared" si="4"/>
        <v>0</v>
      </c>
      <c r="I47" s="9">
        <f t="shared" ref="I47" si="13">SUM(I48:I54)</f>
        <v>0</v>
      </c>
    </row>
    <row r="48" spans="1:9" s="7" customFormat="1" ht="30" x14ac:dyDescent="0.25">
      <c r="A48" s="3" t="s">
        <v>47</v>
      </c>
      <c r="B48" s="11">
        <f t="shared" si="10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4">
        <f t="shared" si="4"/>
        <v>0</v>
      </c>
      <c r="I48" s="11">
        <v>0</v>
      </c>
    </row>
    <row r="49" spans="1:9" s="7" customFormat="1" ht="30" x14ac:dyDescent="0.25">
      <c r="A49" s="3" t="s">
        <v>48</v>
      </c>
      <c r="B49" s="11">
        <f t="shared" si="10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4">
        <f t="shared" si="4"/>
        <v>0</v>
      </c>
      <c r="I49" s="11">
        <v>0</v>
      </c>
    </row>
    <row r="50" spans="1:9" s="7" customFormat="1" ht="30" x14ac:dyDescent="0.25">
      <c r="A50" s="3" t="s">
        <v>49</v>
      </c>
      <c r="B50" s="11">
        <f t="shared" si="10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4">
        <f t="shared" si="4"/>
        <v>0</v>
      </c>
      <c r="I50" s="11">
        <v>0</v>
      </c>
    </row>
    <row r="51" spans="1:9" s="7" customFormat="1" ht="30" x14ac:dyDescent="0.25">
      <c r="A51" s="3" t="s">
        <v>50</v>
      </c>
      <c r="B51" s="11">
        <f t="shared" si="10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4">
        <f t="shared" si="4"/>
        <v>0</v>
      </c>
      <c r="I51" s="11">
        <v>0</v>
      </c>
    </row>
    <row r="52" spans="1:9" s="7" customFormat="1" ht="30" x14ac:dyDescent="0.25">
      <c r="A52" s="3" t="s">
        <v>51</v>
      </c>
      <c r="B52" s="11">
        <f t="shared" si="10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4">
        <f t="shared" si="4"/>
        <v>0</v>
      </c>
      <c r="I52" s="11">
        <v>0</v>
      </c>
    </row>
    <row r="53" spans="1:9" s="7" customFormat="1" ht="30" x14ac:dyDescent="0.25">
      <c r="A53" s="3" t="s">
        <v>52</v>
      </c>
      <c r="B53" s="11">
        <f t="shared" si="10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4">
        <f t="shared" si="4"/>
        <v>0</v>
      </c>
      <c r="I53" s="11">
        <v>0</v>
      </c>
    </row>
    <row r="54" spans="1:9" s="7" customFormat="1" ht="30" x14ac:dyDescent="0.25">
      <c r="A54" s="3" t="s">
        <v>53</v>
      </c>
      <c r="B54" s="11">
        <f t="shared" si="10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4">
        <f t="shared" si="4"/>
        <v>0</v>
      </c>
      <c r="I54" s="11">
        <v>0</v>
      </c>
    </row>
    <row r="55" spans="1:9" s="17" customFormat="1" ht="30" x14ac:dyDescent="0.25">
      <c r="A55" s="2" t="s">
        <v>54</v>
      </c>
      <c r="B55" s="9">
        <f t="shared" si="10"/>
        <v>0</v>
      </c>
      <c r="C55" s="24">
        <f t="shared" ref="C55:I55" si="14">SUM(C56:C64)</f>
        <v>150000</v>
      </c>
      <c r="D55" s="24">
        <f t="shared" si="14"/>
        <v>0</v>
      </c>
      <c r="E55" s="24">
        <f t="shared" si="14"/>
        <v>0</v>
      </c>
      <c r="F55" s="24">
        <f t="shared" ref="F55:G55" si="15">SUM(F56:F64)</f>
        <v>0</v>
      </c>
      <c r="G55" s="24">
        <f t="shared" si="15"/>
        <v>0</v>
      </c>
      <c r="H55" s="24">
        <f t="shared" si="4"/>
        <v>0</v>
      </c>
      <c r="I55" s="9">
        <f t="shared" si="14"/>
        <v>0</v>
      </c>
    </row>
    <row r="56" spans="1:9" s="7" customFormat="1" x14ac:dyDescent="0.25">
      <c r="A56" s="3" t="s">
        <v>55</v>
      </c>
      <c r="B56" s="11">
        <f t="shared" si="10"/>
        <v>0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4">
        <f t="shared" si="4"/>
        <v>0</v>
      </c>
      <c r="I56" s="11">
        <v>0</v>
      </c>
    </row>
    <row r="57" spans="1:9" s="7" customFormat="1" ht="30" x14ac:dyDescent="0.25">
      <c r="A57" s="3" t="s">
        <v>56</v>
      </c>
      <c r="B57" s="11">
        <f t="shared" si="10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4">
        <f t="shared" si="4"/>
        <v>0</v>
      </c>
      <c r="I57" s="11">
        <v>0</v>
      </c>
    </row>
    <row r="58" spans="1:9" s="7" customFormat="1" ht="30" x14ac:dyDescent="0.25">
      <c r="A58" s="3" t="s">
        <v>57</v>
      </c>
      <c r="B58" s="11">
        <f t="shared" si="10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4">
        <f t="shared" si="4"/>
        <v>0</v>
      </c>
      <c r="I58" s="11">
        <v>0</v>
      </c>
    </row>
    <row r="59" spans="1:9" s="7" customFormat="1" ht="30" x14ac:dyDescent="0.25">
      <c r="A59" s="3" t="s">
        <v>58</v>
      </c>
      <c r="B59" s="11">
        <f t="shared" si="10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4">
        <f t="shared" si="4"/>
        <v>0</v>
      </c>
      <c r="I59" s="11">
        <v>0</v>
      </c>
    </row>
    <row r="60" spans="1:9" s="7" customFormat="1" ht="30" x14ac:dyDescent="0.25">
      <c r="A60" s="3" t="s">
        <v>59</v>
      </c>
      <c r="B60" s="11">
        <f t="shared" si="10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4">
        <f t="shared" si="4"/>
        <v>0</v>
      </c>
      <c r="I60" s="11">
        <v>0</v>
      </c>
    </row>
    <row r="61" spans="1:9" s="7" customFormat="1" x14ac:dyDescent="0.25">
      <c r="A61" s="3" t="s">
        <v>60</v>
      </c>
      <c r="B61" s="11">
        <f t="shared" si="10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4">
        <f t="shared" si="4"/>
        <v>0</v>
      </c>
      <c r="I61" s="11">
        <v>0</v>
      </c>
    </row>
    <row r="62" spans="1:9" s="7" customFormat="1" x14ac:dyDescent="0.25">
      <c r="A62" s="3" t="s">
        <v>61</v>
      </c>
      <c r="B62" s="11">
        <f t="shared" si="10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4">
        <f t="shared" si="4"/>
        <v>0</v>
      </c>
      <c r="I62" s="11">
        <v>0</v>
      </c>
    </row>
    <row r="63" spans="1:9" s="7" customFormat="1" x14ac:dyDescent="0.25">
      <c r="A63" s="3" t="s">
        <v>62</v>
      </c>
      <c r="B63" s="11">
        <f t="shared" si="10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4">
        <f t="shared" si="4"/>
        <v>0</v>
      </c>
      <c r="I63" s="11">
        <v>0</v>
      </c>
    </row>
    <row r="64" spans="1:9" s="7" customFormat="1" ht="30" x14ac:dyDescent="0.25">
      <c r="A64" s="3" t="s">
        <v>63</v>
      </c>
      <c r="B64" s="11">
        <f t="shared" si="10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4">
        <f t="shared" si="4"/>
        <v>0</v>
      </c>
      <c r="I64" s="11">
        <v>0</v>
      </c>
    </row>
    <row r="65" spans="1:9" s="17" customFormat="1" x14ac:dyDescent="0.25">
      <c r="A65" s="2" t="s">
        <v>64</v>
      </c>
      <c r="B65" s="9">
        <f t="shared" si="10"/>
        <v>0</v>
      </c>
      <c r="C65" s="24">
        <f t="shared" ref="C65:E65" si="16">SUM(C66:C69)</f>
        <v>0</v>
      </c>
      <c r="D65" s="24">
        <f t="shared" si="16"/>
        <v>0</v>
      </c>
      <c r="E65" s="24">
        <f t="shared" si="16"/>
        <v>0</v>
      </c>
      <c r="F65" s="24">
        <f t="shared" ref="F65:G65" si="17">SUM(F66:F69)</f>
        <v>0</v>
      </c>
      <c r="G65" s="24">
        <f t="shared" si="17"/>
        <v>0</v>
      </c>
      <c r="H65" s="24">
        <f t="shared" si="4"/>
        <v>0</v>
      </c>
      <c r="I65" s="9">
        <f t="shared" ref="I65" si="18">SUM(I66:I69)</f>
        <v>0</v>
      </c>
    </row>
    <row r="66" spans="1:9" s="7" customFormat="1" x14ac:dyDescent="0.25">
      <c r="A66" s="3" t="s">
        <v>65</v>
      </c>
      <c r="B66" s="11">
        <f t="shared" si="10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4">
        <f t="shared" si="4"/>
        <v>0</v>
      </c>
      <c r="I66" s="11">
        <v>0</v>
      </c>
    </row>
    <row r="67" spans="1:9" s="7" customFormat="1" x14ac:dyDescent="0.25">
      <c r="A67" s="3" t="s">
        <v>66</v>
      </c>
      <c r="B67" s="11">
        <f t="shared" si="10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4">
        <f t="shared" si="4"/>
        <v>0</v>
      </c>
      <c r="I67" s="11">
        <v>0</v>
      </c>
    </row>
    <row r="68" spans="1:9" s="7" customFormat="1" ht="30" x14ac:dyDescent="0.25">
      <c r="A68" s="3" t="s">
        <v>67</v>
      </c>
      <c r="B68" s="11">
        <f t="shared" si="10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4">
        <f t="shared" si="4"/>
        <v>0</v>
      </c>
      <c r="I68" s="11">
        <v>0</v>
      </c>
    </row>
    <row r="69" spans="1:9" s="7" customFormat="1" ht="45" x14ac:dyDescent="0.25">
      <c r="A69" s="3" t="s">
        <v>68</v>
      </c>
      <c r="B69" s="11">
        <f t="shared" si="10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4">
        <f t="shared" si="4"/>
        <v>0</v>
      </c>
      <c r="I69" s="11">
        <v>0</v>
      </c>
    </row>
    <row r="70" spans="1:9" s="17" customFormat="1" ht="30" x14ac:dyDescent="0.25">
      <c r="A70" s="2" t="s">
        <v>69</v>
      </c>
      <c r="B70" s="9">
        <f t="shared" si="10"/>
        <v>0</v>
      </c>
      <c r="C70" s="24">
        <f t="shared" ref="C70:E70" si="19">SUM(C71:C72)</f>
        <v>0</v>
      </c>
      <c r="D70" s="24">
        <f t="shared" si="19"/>
        <v>0</v>
      </c>
      <c r="E70" s="24">
        <f t="shared" si="19"/>
        <v>0</v>
      </c>
      <c r="F70" s="24">
        <f t="shared" ref="F70:G70" si="20">SUM(F71:F72)</f>
        <v>0</v>
      </c>
      <c r="G70" s="24">
        <f t="shared" si="20"/>
        <v>0</v>
      </c>
      <c r="H70" s="24">
        <f t="shared" si="4"/>
        <v>0</v>
      </c>
      <c r="I70" s="9">
        <f t="shared" ref="I70" si="21">SUM(I71:I72)</f>
        <v>0</v>
      </c>
    </row>
    <row r="71" spans="1:9" s="7" customFormat="1" x14ac:dyDescent="0.25">
      <c r="A71" s="3" t="s">
        <v>70</v>
      </c>
      <c r="B71" s="11">
        <f t="shared" si="10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4">
        <f t="shared" si="4"/>
        <v>0</v>
      </c>
      <c r="I71" s="11">
        <v>0</v>
      </c>
    </row>
    <row r="72" spans="1:9" s="7" customFormat="1" ht="30" x14ac:dyDescent="0.25">
      <c r="A72" s="3" t="s">
        <v>71</v>
      </c>
      <c r="B72" s="11">
        <f t="shared" si="10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4">
        <f t="shared" si="4"/>
        <v>0</v>
      </c>
      <c r="I72" s="11">
        <v>0</v>
      </c>
    </row>
    <row r="73" spans="1:9" s="17" customFormat="1" x14ac:dyDescent="0.25">
      <c r="A73" s="2" t="s">
        <v>72</v>
      </c>
      <c r="B73" s="9">
        <f t="shared" si="10"/>
        <v>0</v>
      </c>
      <c r="C73" s="24">
        <f t="shared" ref="C73:E73" si="22">SUM(C74:C76)</f>
        <v>0</v>
      </c>
      <c r="D73" s="24">
        <f t="shared" si="22"/>
        <v>0</v>
      </c>
      <c r="E73" s="24">
        <f t="shared" si="22"/>
        <v>0</v>
      </c>
      <c r="F73" s="24">
        <f t="shared" ref="F73:G73" si="23">SUM(F74:F76)</f>
        <v>0</v>
      </c>
      <c r="G73" s="24">
        <f t="shared" si="23"/>
        <v>0</v>
      </c>
      <c r="H73" s="24">
        <f t="shared" si="4"/>
        <v>0</v>
      </c>
      <c r="I73" s="9">
        <f t="shared" ref="I73" si="24">SUM(I74:I76)</f>
        <v>0</v>
      </c>
    </row>
    <row r="74" spans="1:9" s="7" customFormat="1" ht="30" x14ac:dyDescent="0.25">
      <c r="A74" s="3" t="s">
        <v>73</v>
      </c>
      <c r="B74" s="11">
        <f t="shared" si="10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4">
        <f t="shared" si="4"/>
        <v>0</v>
      </c>
      <c r="I74" s="11">
        <v>0</v>
      </c>
    </row>
    <row r="75" spans="1:9" s="7" customFormat="1" ht="30" x14ac:dyDescent="0.25">
      <c r="A75" s="3" t="s">
        <v>74</v>
      </c>
      <c r="B75" s="11">
        <f t="shared" si="10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4">
        <f t="shared" si="4"/>
        <v>0</v>
      </c>
      <c r="I75" s="11">
        <v>0</v>
      </c>
    </row>
    <row r="76" spans="1:9" s="7" customFormat="1" ht="30" x14ac:dyDescent="0.25">
      <c r="A76" s="3" t="s">
        <v>75</v>
      </c>
      <c r="B76" s="11">
        <f t="shared" si="10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4">
        <f t="shared" si="4"/>
        <v>0</v>
      </c>
      <c r="I76" s="11">
        <v>0</v>
      </c>
    </row>
    <row r="77" spans="1:9" s="7" customFormat="1" x14ac:dyDescent="0.25">
      <c r="A77" s="4" t="s">
        <v>76</v>
      </c>
      <c r="B77" s="12">
        <f t="shared" si="10"/>
        <v>41115404.780000001</v>
      </c>
      <c r="C77" s="27">
        <f>C12</f>
        <v>130378735</v>
      </c>
      <c r="D77" s="27">
        <f t="shared" ref="D77" si="25">D12</f>
        <v>0</v>
      </c>
      <c r="E77" s="27">
        <f>E12</f>
        <v>7266223.6600000001</v>
      </c>
      <c r="F77" s="27">
        <f>F12</f>
        <v>6864031.9699999997</v>
      </c>
      <c r="G77" s="27">
        <f>G12</f>
        <v>6427446.7599999998</v>
      </c>
      <c r="H77" s="27">
        <f t="shared" ref="H77:H90" si="26">SUM(E77:E77)+F77+G77</f>
        <v>20557702.390000001</v>
      </c>
      <c r="I77" s="12">
        <f t="shared" ref="I77" si="27">I12</f>
        <v>0</v>
      </c>
    </row>
    <row r="78" spans="1:9" s="7" customFormat="1" x14ac:dyDescent="0.25">
      <c r="A78" s="3"/>
      <c r="B78" s="10"/>
      <c r="C78" s="35"/>
      <c r="D78" s="35"/>
      <c r="E78" s="11"/>
      <c r="F78" s="11"/>
      <c r="G78" s="11"/>
      <c r="H78" s="39">
        <f t="shared" si="26"/>
        <v>0</v>
      </c>
      <c r="I78" s="10"/>
    </row>
    <row r="79" spans="1:9" s="7" customFormat="1" x14ac:dyDescent="0.25">
      <c r="A79" s="1" t="s">
        <v>77</v>
      </c>
      <c r="B79" s="8">
        <f t="shared" ref="B79:B88" si="28">SUM(E79:I79)</f>
        <v>0</v>
      </c>
      <c r="C79" s="36">
        <f t="shared" ref="C79:D79" si="29">C80+C83+C86</f>
        <v>0</v>
      </c>
      <c r="D79" s="36">
        <f t="shared" si="29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36">
        <f t="shared" si="26"/>
        <v>0</v>
      </c>
      <c r="I79" s="8">
        <f t="shared" ref="I79" si="30">I80+I83+I86</f>
        <v>0</v>
      </c>
    </row>
    <row r="80" spans="1:9" s="17" customFormat="1" ht="30" x14ac:dyDescent="0.25">
      <c r="A80" s="2" t="s">
        <v>78</v>
      </c>
      <c r="B80" s="9">
        <f t="shared" si="28"/>
        <v>0</v>
      </c>
      <c r="C80" s="37">
        <f t="shared" ref="C80:D80" si="31">SUM(C81:C82)</f>
        <v>0</v>
      </c>
      <c r="D80" s="37">
        <f t="shared" si="31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37">
        <f t="shared" si="26"/>
        <v>0</v>
      </c>
      <c r="I80" s="9">
        <f t="shared" ref="I80" si="32">SUM(I81:I82)</f>
        <v>0</v>
      </c>
    </row>
    <row r="81" spans="1:9" s="7" customFormat="1" ht="30" x14ac:dyDescent="0.25">
      <c r="A81" s="3" t="s">
        <v>79</v>
      </c>
      <c r="B81" s="11">
        <f t="shared" si="28"/>
        <v>0</v>
      </c>
      <c r="C81" s="35">
        <v>0</v>
      </c>
      <c r="D81" s="35">
        <v>0</v>
      </c>
      <c r="E81" s="11">
        <v>0</v>
      </c>
      <c r="F81" s="11">
        <v>0</v>
      </c>
      <c r="G81" s="11">
        <v>0</v>
      </c>
      <c r="H81" s="35">
        <f t="shared" si="26"/>
        <v>0</v>
      </c>
      <c r="I81" s="11">
        <v>0</v>
      </c>
    </row>
    <row r="82" spans="1:9" s="7" customFormat="1" ht="30" x14ac:dyDescent="0.25">
      <c r="A82" s="3" t="s">
        <v>80</v>
      </c>
      <c r="B82" s="11">
        <f t="shared" si="28"/>
        <v>0</v>
      </c>
      <c r="C82" s="35">
        <v>0</v>
      </c>
      <c r="D82" s="35">
        <v>0</v>
      </c>
      <c r="E82" s="11">
        <v>0</v>
      </c>
      <c r="F82" s="11">
        <v>0</v>
      </c>
      <c r="G82" s="11">
        <v>0</v>
      </c>
      <c r="H82" s="35">
        <f t="shared" si="26"/>
        <v>0</v>
      </c>
      <c r="I82" s="11">
        <v>0</v>
      </c>
    </row>
    <row r="83" spans="1:9" s="17" customFormat="1" x14ac:dyDescent="0.25">
      <c r="A83" s="2" t="s">
        <v>81</v>
      </c>
      <c r="B83" s="9">
        <f t="shared" si="28"/>
        <v>0</v>
      </c>
      <c r="C83" s="37">
        <f t="shared" ref="C83:D83" si="33">SUM(C84:C85)</f>
        <v>0</v>
      </c>
      <c r="D83" s="37">
        <f t="shared" si="33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37">
        <f t="shared" si="26"/>
        <v>0</v>
      </c>
      <c r="I83" s="9">
        <f t="shared" ref="I83" si="34">SUM(I84:I85)</f>
        <v>0</v>
      </c>
    </row>
    <row r="84" spans="1:9" s="7" customFormat="1" ht="30" x14ac:dyDescent="0.25">
      <c r="A84" s="3" t="s">
        <v>82</v>
      </c>
      <c r="B84" s="11">
        <f t="shared" si="28"/>
        <v>0</v>
      </c>
      <c r="C84" s="35">
        <v>0</v>
      </c>
      <c r="D84" s="35">
        <v>0</v>
      </c>
      <c r="E84" s="11">
        <v>0</v>
      </c>
      <c r="F84" s="11">
        <v>0</v>
      </c>
      <c r="G84" s="11">
        <v>0</v>
      </c>
      <c r="H84" s="35">
        <f t="shared" si="26"/>
        <v>0</v>
      </c>
      <c r="I84" s="11">
        <v>0</v>
      </c>
    </row>
    <row r="85" spans="1:9" s="7" customFormat="1" ht="30" x14ac:dyDescent="0.25">
      <c r="A85" s="3" t="s">
        <v>83</v>
      </c>
      <c r="B85" s="11">
        <f t="shared" si="28"/>
        <v>0</v>
      </c>
      <c r="C85" s="35">
        <v>0</v>
      </c>
      <c r="D85" s="35">
        <v>0</v>
      </c>
      <c r="E85" s="11">
        <v>0</v>
      </c>
      <c r="F85" s="11">
        <v>0</v>
      </c>
      <c r="G85" s="11">
        <v>0</v>
      </c>
      <c r="H85" s="35">
        <f t="shared" si="26"/>
        <v>0</v>
      </c>
      <c r="I85" s="11">
        <v>0</v>
      </c>
    </row>
    <row r="86" spans="1:9" s="17" customFormat="1" ht="30" x14ac:dyDescent="0.25">
      <c r="A86" s="2" t="s">
        <v>84</v>
      </c>
      <c r="B86" s="9">
        <f t="shared" si="28"/>
        <v>0</v>
      </c>
      <c r="C86" s="37">
        <f t="shared" ref="C86:D86" si="35">SUM(C87)</f>
        <v>0</v>
      </c>
      <c r="D86" s="37">
        <f t="shared" si="35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37">
        <f t="shared" si="26"/>
        <v>0</v>
      </c>
      <c r="I86" s="9">
        <f t="shared" ref="I86" si="36">SUM(I87)</f>
        <v>0</v>
      </c>
    </row>
    <row r="87" spans="1:9" s="7" customFormat="1" ht="30" x14ac:dyDescent="0.25">
      <c r="A87" s="3" t="s">
        <v>85</v>
      </c>
      <c r="B87" s="11">
        <f t="shared" si="28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35">
        <f t="shared" si="26"/>
        <v>0</v>
      </c>
      <c r="I87" s="11">
        <v>0</v>
      </c>
    </row>
    <row r="88" spans="1:9" s="7" customFormat="1" x14ac:dyDescent="0.25">
      <c r="A88" s="4" t="s">
        <v>86</v>
      </c>
      <c r="B88" s="12">
        <f t="shared" si="28"/>
        <v>0</v>
      </c>
      <c r="C88" s="38">
        <f t="shared" ref="C88:D88" si="37">C79</f>
        <v>0</v>
      </c>
      <c r="D88" s="38">
        <f t="shared" si="37"/>
        <v>0</v>
      </c>
      <c r="E88" s="12">
        <f>E79</f>
        <v>0</v>
      </c>
      <c r="F88" s="12">
        <f>F79</f>
        <v>0</v>
      </c>
      <c r="G88" s="12">
        <f>G79</f>
        <v>0</v>
      </c>
      <c r="H88" s="38">
        <f t="shared" si="26"/>
        <v>0</v>
      </c>
      <c r="I88" s="12">
        <f t="shared" ref="I88" si="38">I79</f>
        <v>0</v>
      </c>
    </row>
    <row r="89" spans="1:9" s="31" customFormat="1" ht="8.25" x14ac:dyDescent="0.25">
      <c r="B89" s="42"/>
      <c r="C89" s="43"/>
      <c r="D89" s="44"/>
      <c r="E89" s="42"/>
      <c r="F89" s="42"/>
      <c r="G89" s="42"/>
      <c r="H89" s="44">
        <f t="shared" si="26"/>
        <v>0</v>
      </c>
      <c r="I89" s="42"/>
    </row>
    <row r="90" spans="1:9" s="7" customFormat="1" ht="31.5" x14ac:dyDescent="0.25">
      <c r="A90" s="5" t="s">
        <v>87</v>
      </c>
      <c r="B90" s="13">
        <f>SUM(E90:I90)</f>
        <v>41115404.780000001</v>
      </c>
      <c r="C90" s="40">
        <f>C77+C88</f>
        <v>130378735</v>
      </c>
      <c r="D90" s="40">
        <f t="shared" ref="D90" si="39">D77+D88</f>
        <v>0</v>
      </c>
      <c r="E90" s="14">
        <f>E77+E88</f>
        <v>7266223.6600000001</v>
      </c>
      <c r="F90" s="14">
        <f>F77+F88</f>
        <v>6864031.9699999997</v>
      </c>
      <c r="G90" s="14">
        <f>G77+G88</f>
        <v>6427446.7599999998</v>
      </c>
      <c r="H90" s="40">
        <f>SUM(E90:E90)+F90+G90</f>
        <v>20557702.390000001</v>
      </c>
      <c r="I90" s="14">
        <f t="shared" ref="I90" si="40">I77+I88</f>
        <v>0</v>
      </c>
    </row>
    <row r="91" spans="1:9" x14ac:dyDescent="0.25">
      <c r="A91" t="s">
        <v>88</v>
      </c>
    </row>
    <row r="92" spans="1:9" x14ac:dyDescent="0.25">
      <c r="A92" t="s">
        <v>89</v>
      </c>
    </row>
    <row r="93" spans="1:9" x14ac:dyDescent="0.25">
      <c r="A93" t="s">
        <v>90</v>
      </c>
    </row>
    <row r="94" spans="1:9" x14ac:dyDescent="0.25">
      <c r="A94" t="s">
        <v>6</v>
      </c>
    </row>
    <row r="95" spans="1:9" x14ac:dyDescent="0.25">
      <c r="A95" t="s">
        <v>91</v>
      </c>
    </row>
    <row r="96" spans="1:9" x14ac:dyDescent="0.25">
      <c r="A96" t="s">
        <v>92</v>
      </c>
      <c r="H96" s="32"/>
    </row>
    <row r="97" spans="1:5" x14ac:dyDescent="0.25">
      <c r="A97" s="46"/>
      <c r="B97" s="46"/>
      <c r="C97" s="46"/>
      <c r="D97" s="46"/>
      <c r="E97" s="46"/>
    </row>
  </sheetData>
  <mergeCells count="7">
    <mergeCell ref="A97:E97"/>
    <mergeCell ref="A1:I1"/>
    <mergeCell ref="A8:I8"/>
    <mergeCell ref="A9:I9"/>
    <mergeCell ref="A10:H10"/>
    <mergeCell ref="A2:H5"/>
    <mergeCell ref="A7:H7"/>
  </mergeCells>
  <printOptions horizontalCentered="1"/>
  <pageMargins left="0.39370078740157483" right="0.39370078740157483" top="0.19685039370078741" bottom="0.19685039370078741" header="0" footer="0.31496062992125984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(2024-03)</vt:lpstr>
      <vt:lpstr>'Plantilla Ejecución (2024-03)'!Área_de_impresión</vt:lpstr>
      <vt:lpstr>'Plantilla Ejecución (2024-03)'!Títulos_a_imprimir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2024-04-03T13:17:09Z</cp:lastPrinted>
  <dcterms:created xsi:type="dcterms:W3CDTF">2018-04-17T18:57:16Z</dcterms:created>
  <dcterms:modified xsi:type="dcterms:W3CDTF">2024-04-03T13:17:43Z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