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3" documentId="8_{CA7E8961-FD0F-421C-B859-249A8AC80E46}" xr6:coauthVersionLast="47" xr6:coauthVersionMax="47" xr10:uidLastSave="{D946322F-A169-47E9-9818-90C45EBA1A06}"/>
  <bookViews>
    <workbookView xWindow="-120" yWindow="-120" windowWidth="29040" windowHeight="15720" tabRatio="881" xr2:uid="{00000000-000D-0000-FFFF-FFFF00000000}"/>
  </bookViews>
  <sheets>
    <sheet name="Plantilla Ejecución (2025-04)" sheetId="31" r:id="rId1"/>
  </sheets>
  <definedNames>
    <definedName name="_xlnm.Print_Area" localSheetId="0">'Plantilla Ejecución (2025-04)'!$A$1:$J$120</definedName>
    <definedName name="_xlnm.Print_Titles" localSheetId="0">'Plantilla Ejecución (2025-04)'!$11:$11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" i="31" l="1"/>
  <c r="J13" i="31"/>
  <c r="J14" i="31"/>
  <c r="J15" i="31"/>
  <c r="J16" i="31"/>
  <c r="J17" i="31"/>
  <c r="J18" i="31"/>
  <c r="J19" i="31"/>
  <c r="J20" i="31"/>
  <c r="J21" i="31"/>
  <c r="J22" i="31"/>
  <c r="J23" i="31"/>
  <c r="J24" i="31"/>
  <c r="J25" i="31"/>
  <c r="J26" i="31"/>
  <c r="J27" i="31"/>
  <c r="J28" i="31"/>
  <c r="J29" i="31"/>
  <c r="J30" i="31"/>
  <c r="J31" i="31"/>
  <c r="J32" i="31"/>
  <c r="J33" i="31"/>
  <c r="J34" i="31"/>
  <c r="J35" i="31"/>
  <c r="J36" i="31"/>
  <c r="J37" i="31"/>
  <c r="J38" i="31"/>
  <c r="J39" i="31"/>
  <c r="J40" i="31"/>
  <c r="J41" i="31"/>
  <c r="J42" i="31"/>
  <c r="J43" i="31"/>
  <c r="J44" i="31"/>
  <c r="J45" i="31"/>
  <c r="J46" i="31"/>
  <c r="J47" i="31"/>
  <c r="J48" i="31"/>
  <c r="J49" i="31"/>
  <c r="J50" i="31"/>
  <c r="J51" i="31"/>
  <c r="J52" i="31"/>
  <c r="J53" i="31"/>
  <c r="J54" i="31"/>
  <c r="J55" i="31"/>
  <c r="J56" i="31"/>
  <c r="J57" i="31"/>
  <c r="J58" i="31"/>
  <c r="J59" i="31"/>
  <c r="J60" i="31"/>
  <c r="J61" i="31"/>
  <c r="J62" i="31"/>
  <c r="J63" i="31"/>
  <c r="J64" i="31"/>
  <c r="J65" i="31"/>
  <c r="J66" i="31"/>
  <c r="J67" i="31"/>
  <c r="J68" i="31"/>
  <c r="J69" i="31"/>
  <c r="J70" i="31"/>
  <c r="J71" i="31"/>
  <c r="J72" i="31"/>
  <c r="J73" i="31"/>
  <c r="J74" i="31"/>
  <c r="J75" i="31"/>
  <c r="J76" i="31"/>
  <c r="J78" i="31"/>
  <c r="J79" i="31"/>
  <c r="J80" i="31"/>
  <c r="J81" i="31"/>
  <c r="J82" i="31"/>
  <c r="J83" i="31"/>
  <c r="J84" i="31"/>
  <c r="J85" i="31"/>
  <c r="J86" i="31"/>
  <c r="J87" i="31"/>
  <c r="J88" i="31"/>
  <c r="J89" i="31"/>
  <c r="J12" i="31"/>
  <c r="H86" i="31"/>
  <c r="H83" i="31"/>
  <c r="H80" i="31"/>
  <c r="H79" i="31"/>
  <c r="H88" i="31" s="1"/>
  <c r="H77" i="31"/>
  <c r="H90" i="31" s="1"/>
  <c r="H73" i="31"/>
  <c r="H70" i="31"/>
  <c r="H65" i="31"/>
  <c r="H55" i="31"/>
  <c r="H47" i="31"/>
  <c r="H39" i="31"/>
  <c r="I86" i="31"/>
  <c r="I83" i="31"/>
  <c r="I80" i="31"/>
  <c r="I79" i="31" s="1"/>
  <c r="I88" i="31" s="1"/>
  <c r="I77" i="31"/>
  <c r="J77" i="31" s="1"/>
  <c r="I73" i="31"/>
  <c r="I70" i="31"/>
  <c r="I65" i="31"/>
  <c r="I55" i="31"/>
  <c r="I47" i="31"/>
  <c r="I39" i="31"/>
  <c r="G86" i="31"/>
  <c r="G83" i="31"/>
  <c r="G80" i="31"/>
  <c r="G77" i="31"/>
  <c r="G73" i="31"/>
  <c r="G70" i="31"/>
  <c r="G65" i="31"/>
  <c r="G55" i="31"/>
  <c r="G47" i="31"/>
  <c r="G39" i="31"/>
  <c r="F86" i="31"/>
  <c r="F83" i="31"/>
  <c r="F80" i="31"/>
  <c r="F77" i="31"/>
  <c r="F73" i="31"/>
  <c r="F70" i="31"/>
  <c r="F65" i="31"/>
  <c r="F55" i="31"/>
  <c r="F47" i="31"/>
  <c r="F39" i="31"/>
  <c r="E77" i="31"/>
  <c r="C77" i="31"/>
  <c r="G79" i="31" l="1"/>
  <c r="G88" i="31" s="1"/>
  <c r="I90" i="31"/>
  <c r="F79" i="31"/>
  <c r="G90" i="3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D29" i="31"/>
  <c r="D19" i="31"/>
  <c r="D13" i="31"/>
  <c r="F88" i="31" l="1"/>
  <c r="D79" i="3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F90" i="31" l="1"/>
  <c r="B16" i="31"/>
  <c r="B56" i="31"/>
  <c r="B20" i="31"/>
  <c r="B30" i="31"/>
  <c r="B14" i="31"/>
  <c r="D90" i="31"/>
  <c r="K86" i="31"/>
  <c r="E86" i="31"/>
  <c r="K83" i="31"/>
  <c r="E83" i="31"/>
  <c r="K80" i="31"/>
  <c r="E80" i="31"/>
  <c r="K73" i="31"/>
  <c r="K70" i="31"/>
  <c r="K65" i="31"/>
  <c r="K55" i="31"/>
  <c r="K47" i="31"/>
  <c r="K39" i="31"/>
  <c r="K29" i="31"/>
  <c r="E29" i="31"/>
  <c r="K19" i="31"/>
  <c r="K13" i="31"/>
  <c r="W12" i="31"/>
  <c r="P12" i="31"/>
  <c r="Q12" i="31" s="1"/>
  <c r="R12" i="31" s="1"/>
  <c r="S12" i="31" s="1"/>
  <c r="T12" i="31" s="1"/>
  <c r="U12" i="31" s="1"/>
  <c r="B83" i="31" l="1"/>
  <c r="B80" i="31"/>
  <c r="B65" i="31"/>
  <c r="B70" i="31"/>
  <c r="B73" i="31"/>
  <c r="B47" i="31"/>
  <c r="B55" i="31"/>
  <c r="B29" i="31"/>
  <c r="B86" i="31"/>
  <c r="K12" i="31"/>
  <c r="K77" i="31" s="1"/>
  <c r="K79" i="31"/>
  <c r="K88" i="31" s="1"/>
  <c r="E79" i="31"/>
  <c r="V11" i="31"/>
  <c r="W11" i="31" s="1"/>
  <c r="B79" i="31" l="1"/>
  <c r="B13" i="31"/>
  <c r="E88" i="31"/>
  <c r="K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<sst xmlns="http://schemas.openxmlformats.org/spreadsheetml/2006/main" count="101" uniqueCount="100">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</sst>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47625</xdr:rowOff>
    </xdr:from>
    <xdr:to>
      <xdr:col>5</xdr:col>
      <xdr:colOff>199473</xdr:colOff>
      <xdr:row>6</xdr:row>
      <xdr:rowOff>12225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4762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2028825</xdr:colOff>
      <xdr:row>107</xdr:row>
      <xdr:rowOff>171450</xdr:rowOff>
    </xdr:from>
    <xdr:to>
      <xdr:col>8</xdr:col>
      <xdr:colOff>152400</xdr:colOff>
      <xdr:row>119</xdr:row>
      <xdr:rowOff>162467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6686FD-C044-4EA3-8CCD-081E2671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8825" y="29622750"/>
          <a:ext cx="6724650" cy="2277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W102"/>
  <sheetViews>
    <sheetView showGridLines="0" tabSelected="1" view="pageBreakPreview" topLeftCell="A94" zoomScaleNormal="100" zoomScaleSheetLayoutView="100" workbookViewId="0">
      <selection activeCell="A8" sqref="A8:K8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38" customWidth="1"/>
    <col min="5" max="9" width="13.85546875" customWidth="1"/>
    <col min="10" max="10" width="15.7109375" customWidth="1"/>
    <col min="11" max="11" width="8.7109375" hidden="1" customWidth="1"/>
    <col min="12" max="12" width="96.7109375" bestFit="1" customWidth="1"/>
    <col min="14" max="21" width="6" bestFit="1" customWidth="1"/>
    <col min="22" max="23" width="7" bestFit="1" customWidth="1"/>
  </cols>
  <sheetData>
    <row r="1" spans="1:23" s="7" customFormat="1" ht="18.7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23" s="7" customFormat="1" ht="18.7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21"/>
      <c r="L2" s="22" t="s">
        <v>0</v>
      </c>
    </row>
    <row r="3" spans="1:23" s="7" customFormat="1" ht="18.7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21"/>
      <c r="L3" s="15" t="s">
        <v>1</v>
      </c>
    </row>
    <row r="4" spans="1:23" s="7" customFormat="1" ht="18.7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21"/>
      <c r="L4" s="15" t="s">
        <v>2</v>
      </c>
    </row>
    <row r="5" spans="1:23" s="7" customFormat="1" ht="18.7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21"/>
      <c r="L5" s="15" t="s">
        <v>4</v>
      </c>
    </row>
    <row r="6" spans="1:23" s="30" customFormat="1" ht="8.25" x14ac:dyDescent="0.25">
      <c r="A6" s="28"/>
      <c r="B6" s="28"/>
      <c r="C6" s="28"/>
      <c r="D6" s="32"/>
      <c r="E6" s="28"/>
      <c r="F6" s="28"/>
      <c r="G6" s="28"/>
      <c r="H6" s="28"/>
      <c r="I6" s="28"/>
      <c r="J6" s="28"/>
      <c r="K6" s="28"/>
      <c r="L6" s="29"/>
    </row>
    <row r="7" spans="1:23" s="7" customFormat="1" ht="18.75" customHeight="1" x14ac:dyDescent="0.25">
      <c r="A7" s="52" t="s">
        <v>95</v>
      </c>
      <c r="B7" s="52"/>
      <c r="C7" s="52"/>
      <c r="D7" s="52"/>
      <c r="E7" s="52"/>
      <c r="F7" s="52"/>
      <c r="G7" s="52"/>
      <c r="H7" s="52"/>
      <c r="I7" s="52"/>
      <c r="J7" s="52"/>
      <c r="K7" s="21"/>
      <c r="L7" s="15"/>
    </row>
    <row r="8" spans="1:23" s="7" customFormat="1" ht="15.75" customHeight="1" x14ac:dyDescent="0.25">
      <c r="A8" s="53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23" s="7" customFormat="1" ht="15" customHeight="1" x14ac:dyDescent="0.25">
      <c r="A9" s="54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23" s="7" customFormat="1" ht="1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</row>
    <row r="11" spans="1:23" s="7" customFormat="1" ht="31.5" x14ac:dyDescent="0.25">
      <c r="A11" s="19" t="s">
        <v>7</v>
      </c>
      <c r="B11" s="20" t="s">
        <v>8</v>
      </c>
      <c r="C11" s="43" t="s">
        <v>93</v>
      </c>
      <c r="D11" s="43" t="s">
        <v>94</v>
      </c>
      <c r="E11" s="42" t="s">
        <v>9</v>
      </c>
      <c r="F11" s="42" t="s">
        <v>96</v>
      </c>
      <c r="G11" s="42" t="s">
        <v>97</v>
      </c>
      <c r="H11" s="42" t="s">
        <v>98</v>
      </c>
      <c r="I11" s="42" t="s">
        <v>99</v>
      </c>
      <c r="J11" s="41" t="s">
        <v>8</v>
      </c>
      <c r="K11" s="20" t="s">
        <v>10</v>
      </c>
      <c r="V11" s="16">
        <f>SUM(N12:V12)</f>
        <v>11.029108875781253</v>
      </c>
      <c r="W11" s="16">
        <f>+V11+W12</f>
        <v>13.989108875781252</v>
      </c>
    </row>
    <row r="12" spans="1:23" s="17" customFormat="1" x14ac:dyDescent="0.25">
      <c r="A12" s="1" t="s">
        <v>11</v>
      </c>
      <c r="B12" s="8">
        <f>SUM(E12:K12)</f>
        <v>84196224</v>
      </c>
      <c r="C12" s="23">
        <v>125570500</v>
      </c>
      <c r="D12" s="44">
        <f>D13+D19+D29+D55</f>
        <v>0</v>
      </c>
      <c r="E12" s="23">
        <v>6383090.5</v>
      </c>
      <c r="F12" s="23">
        <v>8128288.9800000004</v>
      </c>
      <c r="G12" s="23">
        <v>7785551.8700000001</v>
      </c>
      <c r="H12" s="23">
        <v>7877463.2400000002</v>
      </c>
      <c r="I12" s="23">
        <v>11923717.41</v>
      </c>
      <c r="J12" s="23">
        <f>SUM(E12:E12)+F12+G12+I12+H12</f>
        <v>42098112.000000007</v>
      </c>
      <c r="K12" s="8">
        <f t="shared" ref="K12" si="0">K13+K19+K29+K39+K47+K55+K65+K70+K73</f>
        <v>0</v>
      </c>
      <c r="N12" s="6">
        <v>1</v>
      </c>
      <c r="O12" s="6">
        <v>1.05</v>
      </c>
      <c r="P12" s="6">
        <f>+O12*1.05</f>
        <v>1.1025</v>
      </c>
      <c r="Q12" s="6">
        <f t="shared" ref="Q12:U12" si="1">+P12*1.05</f>
        <v>1.1576250000000001</v>
      </c>
      <c r="R12" s="6">
        <f t="shared" si="1"/>
        <v>1.2155062500000002</v>
      </c>
      <c r="S12" s="6">
        <f t="shared" si="1"/>
        <v>1.2762815625000004</v>
      </c>
      <c r="T12" s="6">
        <f t="shared" si="1"/>
        <v>1.3400956406250004</v>
      </c>
      <c r="U12" s="6">
        <f t="shared" si="1"/>
        <v>1.4071004226562505</v>
      </c>
      <c r="V12" s="6">
        <v>1.48</v>
      </c>
      <c r="W12" s="6">
        <f>+V12*2</f>
        <v>2.96</v>
      </c>
    </row>
    <row r="13" spans="1:23" s="17" customFormat="1" ht="30" customHeight="1" x14ac:dyDescent="0.25">
      <c r="A13" s="2" t="s">
        <v>12</v>
      </c>
      <c r="B13" s="9">
        <f>SUM(E13:K13)</f>
        <v>60674002.640000001</v>
      </c>
      <c r="C13" s="24">
        <v>85756229</v>
      </c>
      <c r="D13" s="45">
        <f t="shared" ref="D13:K13" si="2">SUM(D14:D18)</f>
        <v>0</v>
      </c>
      <c r="E13" s="24">
        <v>5703653.5300000003</v>
      </c>
      <c r="F13" s="24">
        <v>5681986.8600000003</v>
      </c>
      <c r="G13" s="24">
        <v>5916957.7800000003</v>
      </c>
      <c r="H13" s="24">
        <v>5662773.4000000004</v>
      </c>
      <c r="I13" s="24">
        <v>10203016.449999999</v>
      </c>
      <c r="J13" s="24">
        <f t="shared" ref="J13:J43" si="3">SUM(E13:E13)+F13+G13+I13</f>
        <v>27505614.620000001</v>
      </c>
      <c r="K13" s="9">
        <f t="shared" si="2"/>
        <v>0</v>
      </c>
      <c r="N13" s="18"/>
    </row>
    <row r="14" spans="1:23" s="7" customFormat="1" x14ac:dyDescent="0.25">
      <c r="A14" s="3" t="s">
        <v>13</v>
      </c>
      <c r="B14" s="11">
        <f>SUM(E14:K14)</f>
        <v>44775734.380000003</v>
      </c>
      <c r="C14" s="25">
        <v>66050733</v>
      </c>
      <c r="D14" s="46">
        <v>0</v>
      </c>
      <c r="E14" s="26">
        <v>4918100</v>
      </c>
      <c r="F14" s="26">
        <v>4918100</v>
      </c>
      <c r="G14" s="26">
        <v>5161297.05</v>
      </c>
      <c r="H14" s="26">
        <v>4894540.28</v>
      </c>
      <c r="I14" s="26">
        <v>4943100</v>
      </c>
      <c r="J14" s="26">
        <f t="shared" si="3"/>
        <v>19940597.050000001</v>
      </c>
      <c r="K14" s="11">
        <v>0</v>
      </c>
    </row>
    <row r="15" spans="1:23" s="7" customFormat="1" x14ac:dyDescent="0.25">
      <c r="A15" s="3" t="s">
        <v>14</v>
      </c>
      <c r="B15" s="11">
        <f>SUM(E15:K15)</f>
        <v>9265033.3200000003</v>
      </c>
      <c r="C15" s="25">
        <v>10723000</v>
      </c>
      <c r="D15" s="46">
        <v>0</v>
      </c>
      <c r="E15" s="26">
        <v>50000</v>
      </c>
      <c r="F15" s="26">
        <v>28333.33</v>
      </c>
      <c r="G15" s="26">
        <v>25000</v>
      </c>
      <c r="H15" s="26">
        <v>25000</v>
      </c>
      <c r="I15" s="26">
        <v>4516683.33</v>
      </c>
      <c r="J15" s="26">
        <f t="shared" si="3"/>
        <v>4620016.66</v>
      </c>
      <c r="K15" s="11">
        <v>0</v>
      </c>
    </row>
    <row r="16" spans="1:23" s="7" customFormat="1" ht="19.5" customHeight="1" x14ac:dyDescent="0.25">
      <c r="A16" s="3" t="s">
        <v>15</v>
      </c>
      <c r="B16" s="11">
        <f>SUM(E16:K16)</f>
        <v>0</v>
      </c>
      <c r="C16" s="26">
        <v>0</v>
      </c>
      <c r="D16" s="47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3"/>
        <v>0</v>
      </c>
      <c r="K16" s="11">
        <v>0</v>
      </c>
    </row>
    <row r="17" spans="1:11" s="7" customFormat="1" x14ac:dyDescent="0.25">
      <c r="A17" s="3" t="s">
        <v>16</v>
      </c>
      <c r="B17" s="11">
        <f>SUM(E17:K17)</f>
        <v>0</v>
      </c>
      <c r="C17" s="26">
        <v>0</v>
      </c>
      <c r="D17" s="47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f t="shared" si="3"/>
        <v>0</v>
      </c>
      <c r="K17" s="11">
        <v>0</v>
      </c>
    </row>
    <row r="18" spans="1:11" s="7" customFormat="1" ht="30" x14ac:dyDescent="0.25">
      <c r="A18" s="3" t="s">
        <v>17</v>
      </c>
      <c r="B18" s="11">
        <f>SUM(E18:K18)</f>
        <v>6633234.9400000004</v>
      </c>
      <c r="C18" s="25">
        <v>8982496</v>
      </c>
      <c r="D18" s="46">
        <v>0</v>
      </c>
      <c r="E18" s="26">
        <v>735553.53</v>
      </c>
      <c r="F18" s="26">
        <v>735553.53</v>
      </c>
      <c r="G18" s="26">
        <v>730660.73</v>
      </c>
      <c r="H18" s="26">
        <v>743233.12</v>
      </c>
      <c r="I18" s="26">
        <v>743233.12</v>
      </c>
      <c r="J18" s="26">
        <f t="shared" si="3"/>
        <v>2945000.91</v>
      </c>
      <c r="K18" s="11">
        <v>0</v>
      </c>
    </row>
    <row r="19" spans="1:11" s="17" customFormat="1" x14ac:dyDescent="0.25">
      <c r="A19" s="2" t="s">
        <v>18</v>
      </c>
      <c r="B19" s="9">
        <f>SUM(E19:K19)</f>
        <v>13476261.779999999</v>
      </c>
      <c r="C19" s="24">
        <v>33632430</v>
      </c>
      <c r="D19" s="45">
        <f t="shared" ref="D19:K19" si="4">SUM(D20:D28)</f>
        <v>0</v>
      </c>
      <c r="E19" s="24">
        <v>679436.97</v>
      </c>
      <c r="F19" s="24">
        <v>2307901.1</v>
      </c>
      <c r="G19" s="24">
        <v>1762746.94</v>
      </c>
      <c r="H19" s="24">
        <v>1374689.84</v>
      </c>
      <c r="I19" s="24">
        <v>1300700.96</v>
      </c>
      <c r="J19" s="24">
        <f t="shared" si="3"/>
        <v>6050785.9699999997</v>
      </c>
      <c r="K19" s="9">
        <f t="shared" si="4"/>
        <v>0</v>
      </c>
    </row>
    <row r="20" spans="1:11" s="7" customFormat="1" x14ac:dyDescent="0.25">
      <c r="A20" s="3" t="s">
        <v>19</v>
      </c>
      <c r="B20" s="11">
        <f>SUM(E20:K20)</f>
        <v>2516713.52</v>
      </c>
      <c r="C20" s="25">
        <v>3756000</v>
      </c>
      <c r="D20" s="46">
        <v>0</v>
      </c>
      <c r="E20" s="26">
        <v>286649.03999999998</v>
      </c>
      <c r="F20" s="26">
        <v>306346.2</v>
      </c>
      <c r="G20" s="26">
        <v>274644.21999999997</v>
      </c>
      <c r="H20" s="26">
        <v>232899.5</v>
      </c>
      <c r="I20" s="26">
        <v>274267.55</v>
      </c>
      <c r="J20" s="26">
        <f t="shared" si="3"/>
        <v>1141907.01</v>
      </c>
      <c r="K20" s="11">
        <v>0</v>
      </c>
    </row>
    <row r="21" spans="1:11" s="7" customFormat="1" ht="27" customHeight="1" x14ac:dyDescent="0.25">
      <c r="A21" s="3" t="s">
        <v>20</v>
      </c>
      <c r="B21" s="11">
        <f>SUM(E21:K21)</f>
        <v>0</v>
      </c>
      <c r="C21" s="25">
        <v>0</v>
      </c>
      <c r="D21" s="4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f t="shared" si="3"/>
        <v>0</v>
      </c>
      <c r="K21" s="11">
        <v>0</v>
      </c>
    </row>
    <row r="22" spans="1:11" s="7" customFormat="1" x14ac:dyDescent="0.25">
      <c r="A22" s="3" t="s">
        <v>21</v>
      </c>
      <c r="B22" s="11">
        <f>SUM(E22:K22)</f>
        <v>1399766.2400000002</v>
      </c>
      <c r="C22" s="25">
        <v>514908</v>
      </c>
      <c r="D22" s="46">
        <v>0</v>
      </c>
      <c r="E22" s="26">
        <v>0</v>
      </c>
      <c r="F22" s="26">
        <v>448070.28</v>
      </c>
      <c r="G22" s="26">
        <v>46914.879999999997</v>
      </c>
      <c r="H22" s="26">
        <v>38314.080000000002</v>
      </c>
      <c r="I22" s="26">
        <v>185740.92</v>
      </c>
      <c r="J22" s="26">
        <f t="shared" si="3"/>
        <v>680726.08000000007</v>
      </c>
      <c r="K22" s="11">
        <v>0</v>
      </c>
    </row>
    <row r="23" spans="1:11" s="7" customFormat="1" ht="18" customHeight="1" x14ac:dyDescent="0.25">
      <c r="A23" s="3" t="s">
        <v>22</v>
      </c>
      <c r="B23" s="11">
        <f>SUM(E23:K23)</f>
        <v>384202.9</v>
      </c>
      <c r="C23" s="25">
        <v>200000</v>
      </c>
      <c r="D23" s="46">
        <v>0</v>
      </c>
      <c r="E23" s="26">
        <v>0</v>
      </c>
      <c r="F23" s="26">
        <v>192101.45</v>
      </c>
      <c r="G23" s="26">
        <v>0</v>
      </c>
      <c r="H23" s="26">
        <v>0</v>
      </c>
      <c r="I23" s="26">
        <v>0</v>
      </c>
      <c r="J23" s="26">
        <f t="shared" si="3"/>
        <v>192101.45</v>
      </c>
      <c r="K23" s="11">
        <v>0</v>
      </c>
    </row>
    <row r="24" spans="1:11" s="7" customFormat="1" x14ac:dyDescent="0.25">
      <c r="A24" s="3" t="s">
        <v>23</v>
      </c>
      <c r="B24" s="11">
        <f>SUM(E24:K24)</f>
        <v>0</v>
      </c>
      <c r="C24" s="25">
        <v>13700000</v>
      </c>
      <c r="D24" s="4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f t="shared" si="3"/>
        <v>0</v>
      </c>
      <c r="K24" s="11">
        <v>0</v>
      </c>
    </row>
    <row r="25" spans="1:11" s="7" customFormat="1" x14ac:dyDescent="0.25">
      <c r="A25" s="3" t="s">
        <v>24</v>
      </c>
      <c r="B25" s="11">
        <f>SUM(E25:K25)</f>
        <v>4148342.74</v>
      </c>
      <c r="C25" s="25">
        <v>5359736</v>
      </c>
      <c r="D25" s="46">
        <v>0</v>
      </c>
      <c r="E25" s="26">
        <v>392787.93</v>
      </c>
      <c r="F25" s="26">
        <v>719844.96</v>
      </c>
      <c r="G25" s="26">
        <v>393986.36</v>
      </c>
      <c r="H25" s="26">
        <v>378368.08</v>
      </c>
      <c r="I25" s="26">
        <v>378368.08</v>
      </c>
      <c r="J25" s="26">
        <f t="shared" si="3"/>
        <v>1884987.33</v>
      </c>
      <c r="K25" s="11">
        <v>0</v>
      </c>
    </row>
    <row r="26" spans="1:11" s="7" customFormat="1" ht="45" x14ac:dyDescent="0.25">
      <c r="A26" s="3" t="s">
        <v>25</v>
      </c>
      <c r="B26" s="11">
        <f>SUM(E26:K26)</f>
        <v>139184.57</v>
      </c>
      <c r="C26" s="25">
        <v>696000</v>
      </c>
      <c r="D26" s="46">
        <v>0</v>
      </c>
      <c r="E26" s="26">
        <v>0</v>
      </c>
      <c r="F26" s="26">
        <v>31152</v>
      </c>
      <c r="G26" s="26">
        <v>15190.79</v>
      </c>
      <c r="H26" s="26">
        <v>46498.99</v>
      </c>
      <c r="I26" s="26">
        <v>0</v>
      </c>
      <c r="J26" s="26">
        <f t="shared" si="3"/>
        <v>46342.79</v>
      </c>
      <c r="K26" s="11">
        <v>0</v>
      </c>
    </row>
    <row r="27" spans="1:11" s="7" customFormat="1" ht="30" x14ac:dyDescent="0.25">
      <c r="A27" s="3" t="s">
        <v>26</v>
      </c>
      <c r="B27" s="11">
        <f>SUM(E27:K27)</f>
        <v>1282780</v>
      </c>
      <c r="C27" s="25">
        <v>2553786</v>
      </c>
      <c r="D27" s="46">
        <v>0</v>
      </c>
      <c r="E27" s="26">
        <v>0</v>
      </c>
      <c r="F27" s="26">
        <v>0</v>
      </c>
      <c r="G27" s="26">
        <v>540000</v>
      </c>
      <c r="H27" s="26">
        <v>202780</v>
      </c>
      <c r="I27" s="26">
        <v>0</v>
      </c>
      <c r="J27" s="26">
        <f t="shared" si="3"/>
        <v>540000</v>
      </c>
      <c r="K27" s="11">
        <v>0</v>
      </c>
    </row>
    <row r="28" spans="1:11" s="7" customFormat="1" ht="30" x14ac:dyDescent="0.25">
      <c r="A28" s="3" t="s">
        <v>27</v>
      </c>
      <c r="B28" s="11">
        <f>SUM(E28:K28)</f>
        <v>3605271.8099999996</v>
      </c>
      <c r="C28" s="25">
        <v>6852000</v>
      </c>
      <c r="D28" s="46">
        <v>0</v>
      </c>
      <c r="E28" s="26">
        <v>0</v>
      </c>
      <c r="F28" s="26">
        <v>610386.21</v>
      </c>
      <c r="G28" s="26">
        <v>492010.69</v>
      </c>
      <c r="H28" s="26">
        <v>475829.19</v>
      </c>
      <c r="I28" s="26">
        <v>462324.41</v>
      </c>
      <c r="J28" s="26">
        <f t="shared" si="3"/>
        <v>1564721.3099999998</v>
      </c>
      <c r="K28" s="11">
        <v>0</v>
      </c>
    </row>
    <row r="29" spans="1:11" s="17" customFormat="1" x14ac:dyDescent="0.25">
      <c r="A29" s="2" t="s">
        <v>28</v>
      </c>
      <c r="B29" s="9">
        <f>SUM(E29:K29)</f>
        <v>2168496.34</v>
      </c>
      <c r="C29" s="24">
        <v>5351222</v>
      </c>
      <c r="D29" s="45">
        <f t="shared" ref="D29:K29" si="5">SUM(D30:D38)</f>
        <v>0</v>
      </c>
      <c r="E29" s="24">
        <f t="shared" si="5"/>
        <v>0</v>
      </c>
      <c r="F29" s="24">
        <v>138401.01999999999</v>
      </c>
      <c r="G29" s="24">
        <v>105847.15</v>
      </c>
      <c r="H29" s="24">
        <v>840000</v>
      </c>
      <c r="I29" s="24">
        <v>420000</v>
      </c>
      <c r="J29" s="24">
        <f t="shared" si="3"/>
        <v>664248.16999999993</v>
      </c>
      <c r="K29" s="9">
        <f t="shared" si="5"/>
        <v>0</v>
      </c>
    </row>
    <row r="30" spans="1:11" s="7" customFormat="1" ht="30" x14ac:dyDescent="0.25">
      <c r="A30" s="3" t="s">
        <v>29</v>
      </c>
      <c r="B30" s="11">
        <f>SUM(E30:K30)</f>
        <v>73438.52</v>
      </c>
      <c r="C30" s="25">
        <v>180000</v>
      </c>
      <c r="D30" s="46">
        <v>0</v>
      </c>
      <c r="E30" s="26">
        <v>0</v>
      </c>
      <c r="F30" s="26">
        <v>0</v>
      </c>
      <c r="G30" s="26">
        <v>36719.26</v>
      </c>
      <c r="H30" s="26">
        <v>0</v>
      </c>
      <c r="I30" s="26">
        <v>0</v>
      </c>
      <c r="J30" s="26">
        <f t="shared" si="3"/>
        <v>36719.26</v>
      </c>
      <c r="K30" s="11">
        <v>0</v>
      </c>
    </row>
    <row r="31" spans="1:11" s="7" customFormat="1" x14ac:dyDescent="0.25">
      <c r="A31" s="3" t="s">
        <v>30</v>
      </c>
      <c r="B31" s="11">
        <f>SUM(E31:K31)</f>
        <v>0</v>
      </c>
      <c r="C31" s="25">
        <v>200000</v>
      </c>
      <c r="D31" s="4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f t="shared" si="3"/>
        <v>0</v>
      </c>
      <c r="K31" s="11">
        <v>0</v>
      </c>
    </row>
    <row r="32" spans="1:11" s="7" customFormat="1" ht="30" x14ac:dyDescent="0.25">
      <c r="A32" s="3" t="s">
        <v>31</v>
      </c>
      <c r="B32" s="11">
        <f>SUM(E32:K32)</f>
        <v>50220.800000000003</v>
      </c>
      <c r="C32" s="25">
        <v>190200</v>
      </c>
      <c r="D32" s="46">
        <v>0</v>
      </c>
      <c r="E32" s="26">
        <v>0</v>
      </c>
      <c r="F32" s="26">
        <v>19942</v>
      </c>
      <c r="G32" s="26">
        <v>5168.3999999999996</v>
      </c>
      <c r="H32" s="26">
        <v>0</v>
      </c>
      <c r="I32" s="26">
        <v>0</v>
      </c>
      <c r="J32" s="26">
        <f t="shared" si="3"/>
        <v>25110.400000000001</v>
      </c>
      <c r="K32" s="11">
        <v>0</v>
      </c>
    </row>
    <row r="33" spans="1:11" s="7" customFormat="1" x14ac:dyDescent="0.25">
      <c r="A33" s="3" t="s">
        <v>32</v>
      </c>
      <c r="B33" s="11">
        <f>SUM(E33:K33)</f>
        <v>0</v>
      </c>
      <c r="C33" s="26">
        <v>0</v>
      </c>
      <c r="D33" s="4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f t="shared" si="3"/>
        <v>0</v>
      </c>
      <c r="K33" s="11">
        <v>0</v>
      </c>
    </row>
    <row r="34" spans="1:11" s="7" customFormat="1" ht="24" customHeight="1" x14ac:dyDescent="0.25">
      <c r="A34" s="3" t="s">
        <v>33</v>
      </c>
      <c r="B34" s="11">
        <f>SUM(E34:K34)</f>
        <v>59999.98</v>
      </c>
      <c r="C34" s="26">
        <v>0</v>
      </c>
      <c r="D34" s="46">
        <v>0</v>
      </c>
      <c r="E34" s="26">
        <v>0</v>
      </c>
      <c r="F34" s="26">
        <v>0</v>
      </c>
      <c r="G34" s="26">
        <v>29999.99</v>
      </c>
      <c r="H34" s="26">
        <v>0</v>
      </c>
      <c r="I34" s="26">
        <v>0</v>
      </c>
      <c r="J34" s="26">
        <f t="shared" si="3"/>
        <v>29999.99</v>
      </c>
      <c r="K34" s="11">
        <v>0</v>
      </c>
    </row>
    <row r="35" spans="1:11" s="7" customFormat="1" ht="27.75" customHeight="1" x14ac:dyDescent="0.25">
      <c r="A35" s="3" t="s">
        <v>34</v>
      </c>
      <c r="B35" s="11">
        <f>SUM(E35:K35)</f>
        <v>1680000</v>
      </c>
      <c r="C35" s="26">
        <v>0</v>
      </c>
      <c r="D35" s="47">
        <v>0</v>
      </c>
      <c r="E35" s="26">
        <v>0</v>
      </c>
      <c r="F35" s="26">
        <v>0</v>
      </c>
      <c r="G35" s="26">
        <v>0</v>
      </c>
      <c r="H35" s="26">
        <v>840000</v>
      </c>
      <c r="I35" s="26">
        <v>420000</v>
      </c>
      <c r="J35" s="26">
        <f t="shared" si="3"/>
        <v>420000</v>
      </c>
      <c r="K35" s="11">
        <v>0</v>
      </c>
    </row>
    <row r="36" spans="1:11" s="7" customFormat="1" ht="30" x14ac:dyDescent="0.25">
      <c r="A36" s="3" t="s">
        <v>35</v>
      </c>
      <c r="B36" s="11">
        <f>SUM(E36:K36)</f>
        <v>0</v>
      </c>
      <c r="C36" s="25">
        <v>4250000</v>
      </c>
      <c r="D36" s="4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f t="shared" si="3"/>
        <v>0</v>
      </c>
      <c r="K36" s="11">
        <v>0</v>
      </c>
    </row>
    <row r="37" spans="1:11" s="7" customFormat="1" ht="33.75" customHeight="1" x14ac:dyDescent="0.25">
      <c r="A37" s="3" t="s">
        <v>36</v>
      </c>
      <c r="B37" s="11">
        <f>SUM(E37:K37)</f>
        <v>0</v>
      </c>
      <c r="C37" s="26">
        <v>0</v>
      </c>
      <c r="D37" s="47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f t="shared" si="3"/>
        <v>0</v>
      </c>
      <c r="K37" s="11">
        <v>0</v>
      </c>
    </row>
    <row r="38" spans="1:11" s="7" customFormat="1" x14ac:dyDescent="0.25">
      <c r="A38" s="3" t="s">
        <v>37</v>
      </c>
      <c r="B38" s="11">
        <f>SUM(E38:K38)</f>
        <v>304837.04000000004</v>
      </c>
      <c r="C38" s="25">
        <v>531022</v>
      </c>
      <c r="D38" s="46">
        <v>0</v>
      </c>
      <c r="E38" s="26">
        <v>0</v>
      </c>
      <c r="F38" s="26">
        <v>118459.02</v>
      </c>
      <c r="G38" s="26">
        <v>33959.5</v>
      </c>
      <c r="H38" s="26">
        <v>0</v>
      </c>
      <c r="I38" s="26">
        <v>0</v>
      </c>
      <c r="J38" s="26">
        <f t="shared" si="3"/>
        <v>152418.52000000002</v>
      </c>
      <c r="K38" s="11">
        <v>0</v>
      </c>
    </row>
    <row r="39" spans="1:11" s="17" customFormat="1" x14ac:dyDescent="0.25">
      <c r="A39" s="2" t="s">
        <v>38</v>
      </c>
      <c r="B39" s="9">
        <f>SUM(E39:K39)</f>
        <v>0</v>
      </c>
      <c r="C39" s="24">
        <f t="shared" ref="C39:E39" si="6">SUM(C40:C46)</f>
        <v>0</v>
      </c>
      <c r="D39" s="45">
        <f t="shared" si="6"/>
        <v>0</v>
      </c>
      <c r="E39" s="24">
        <f t="shared" si="6"/>
        <v>0</v>
      </c>
      <c r="F39" s="24">
        <f t="shared" ref="F39:G39" si="7">SUM(F40:F46)</f>
        <v>0</v>
      </c>
      <c r="G39" s="24">
        <f t="shared" si="7"/>
        <v>0</v>
      </c>
      <c r="H39" s="24">
        <f t="shared" ref="H39:I39" si="8">SUM(H40:H46)</f>
        <v>0</v>
      </c>
      <c r="I39" s="24">
        <f t="shared" si="8"/>
        <v>0</v>
      </c>
      <c r="J39" s="24">
        <f t="shared" si="3"/>
        <v>0</v>
      </c>
      <c r="K39" s="9">
        <f t="shared" ref="K39" si="9">SUM(K40:K46)</f>
        <v>0</v>
      </c>
    </row>
    <row r="40" spans="1:11" s="7" customFormat="1" ht="30" x14ac:dyDescent="0.25">
      <c r="A40" s="3" t="s">
        <v>39</v>
      </c>
      <c r="B40" s="11">
        <f>SUM(E40:K40)</f>
        <v>0</v>
      </c>
      <c r="C40" s="26">
        <v>0</v>
      </c>
      <c r="D40" s="47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f t="shared" si="3"/>
        <v>0</v>
      </c>
      <c r="K40" s="11">
        <v>0</v>
      </c>
    </row>
    <row r="41" spans="1:11" s="7" customFormat="1" ht="30" x14ac:dyDescent="0.25">
      <c r="A41" s="3" t="s">
        <v>40</v>
      </c>
      <c r="B41" s="11">
        <f>SUM(E41:K41)</f>
        <v>0</v>
      </c>
      <c r="C41" s="26">
        <v>0</v>
      </c>
      <c r="D41" s="47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f t="shared" si="3"/>
        <v>0</v>
      </c>
      <c r="K41" s="11">
        <v>0</v>
      </c>
    </row>
    <row r="42" spans="1:11" s="7" customFormat="1" ht="30" x14ac:dyDescent="0.25">
      <c r="A42" s="3" t="s">
        <v>41</v>
      </c>
      <c r="B42" s="11">
        <f>SUM(E42:K42)</f>
        <v>0</v>
      </c>
      <c r="C42" s="26">
        <v>0</v>
      </c>
      <c r="D42" s="47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f t="shared" si="3"/>
        <v>0</v>
      </c>
      <c r="K42" s="11">
        <v>0</v>
      </c>
    </row>
    <row r="43" spans="1:11" s="7" customFormat="1" ht="30" x14ac:dyDescent="0.25">
      <c r="A43" s="3" t="s">
        <v>42</v>
      </c>
      <c r="B43" s="11">
        <f>SUM(E43:K43)</f>
        <v>0</v>
      </c>
      <c r="C43" s="26">
        <v>0</v>
      </c>
      <c r="D43" s="47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f t="shared" si="3"/>
        <v>0</v>
      </c>
      <c r="K43" s="11">
        <v>0</v>
      </c>
    </row>
    <row r="44" spans="1:11" s="7" customFormat="1" ht="30" x14ac:dyDescent="0.25">
      <c r="A44" s="3" t="s">
        <v>43</v>
      </c>
      <c r="B44" s="11">
        <f>SUM(E44:K44)</f>
        <v>0</v>
      </c>
      <c r="C44" s="26">
        <v>0</v>
      </c>
      <c r="D44" s="47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f>SUM(E44:E44)+F44+G44+I44</f>
        <v>0</v>
      </c>
      <c r="K44" s="11">
        <v>0</v>
      </c>
    </row>
    <row r="45" spans="1:11" s="7" customFormat="1" ht="30" x14ac:dyDescent="0.25">
      <c r="A45" s="3" t="s">
        <v>44</v>
      </c>
      <c r="B45" s="11">
        <f>SUM(E45:K45)</f>
        <v>0</v>
      </c>
      <c r="C45" s="26">
        <v>0</v>
      </c>
      <c r="D45" s="47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f>SUM(E45:E45)+F45+G45+I45</f>
        <v>0</v>
      </c>
      <c r="K45" s="11">
        <v>0</v>
      </c>
    </row>
    <row r="46" spans="1:11" s="7" customFormat="1" ht="30" x14ac:dyDescent="0.25">
      <c r="A46" s="3" t="s">
        <v>45</v>
      </c>
      <c r="B46" s="11">
        <f>SUM(E46:K46)</f>
        <v>0</v>
      </c>
      <c r="C46" s="26">
        <v>0</v>
      </c>
      <c r="D46" s="47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f>SUM(E46:E46)+F46+G46+I46</f>
        <v>0</v>
      </c>
      <c r="K46" s="11">
        <v>0</v>
      </c>
    </row>
    <row r="47" spans="1:11" s="17" customFormat="1" x14ac:dyDescent="0.25">
      <c r="A47" s="2" t="s">
        <v>46</v>
      </c>
      <c r="B47" s="9">
        <f>SUM(E47:K47)</f>
        <v>0</v>
      </c>
      <c r="C47" s="24">
        <f t="shared" ref="C47:E47" si="10">SUM(C48:C54)</f>
        <v>0</v>
      </c>
      <c r="D47" s="45">
        <f t="shared" si="10"/>
        <v>0</v>
      </c>
      <c r="E47" s="24">
        <f t="shared" si="10"/>
        <v>0</v>
      </c>
      <c r="F47" s="24">
        <f t="shared" ref="F47:G47" si="11">SUM(F48:F54)</f>
        <v>0</v>
      </c>
      <c r="G47" s="24">
        <f t="shared" si="11"/>
        <v>0</v>
      </c>
      <c r="H47" s="24">
        <f t="shared" ref="H47:I47" si="12">SUM(H48:H54)</f>
        <v>0</v>
      </c>
      <c r="I47" s="24">
        <f t="shared" si="12"/>
        <v>0</v>
      </c>
      <c r="J47" s="24">
        <f>SUM(E47:E47)+F47+G47+I47</f>
        <v>0</v>
      </c>
      <c r="K47" s="9">
        <f t="shared" ref="K47" si="13">SUM(K48:K54)</f>
        <v>0</v>
      </c>
    </row>
    <row r="48" spans="1:11" s="7" customFormat="1" ht="30" x14ac:dyDescent="0.25">
      <c r="A48" s="3" t="s">
        <v>47</v>
      </c>
      <c r="B48" s="11">
        <f>SUM(E48:K48)</f>
        <v>0</v>
      </c>
      <c r="C48" s="26">
        <v>0</v>
      </c>
      <c r="D48" s="47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SUM(E48:E48)+F48+G48+I48</f>
        <v>0</v>
      </c>
      <c r="K48" s="11">
        <v>0</v>
      </c>
    </row>
    <row r="49" spans="1:11" s="7" customFormat="1" ht="30" x14ac:dyDescent="0.25">
      <c r="A49" s="3" t="s">
        <v>48</v>
      </c>
      <c r="B49" s="11">
        <f>SUM(E49:K49)</f>
        <v>0</v>
      </c>
      <c r="C49" s="26">
        <v>0</v>
      </c>
      <c r="D49" s="47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f>SUM(E49:E49)+F49+G49+I49</f>
        <v>0</v>
      </c>
      <c r="K49" s="11">
        <v>0</v>
      </c>
    </row>
    <row r="50" spans="1:11" s="7" customFormat="1" ht="30" x14ac:dyDescent="0.25">
      <c r="A50" s="3" t="s">
        <v>49</v>
      </c>
      <c r="B50" s="11">
        <f>SUM(E50:K50)</f>
        <v>0</v>
      </c>
      <c r="C50" s="26">
        <v>0</v>
      </c>
      <c r="D50" s="47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f>SUM(E50:E50)+F50+G50+I50</f>
        <v>0</v>
      </c>
      <c r="K50" s="11">
        <v>0</v>
      </c>
    </row>
    <row r="51" spans="1:11" s="7" customFormat="1" ht="30" x14ac:dyDescent="0.25">
      <c r="A51" s="3" t="s">
        <v>50</v>
      </c>
      <c r="B51" s="11">
        <f>SUM(E51:K51)</f>
        <v>0</v>
      </c>
      <c r="C51" s="26">
        <v>0</v>
      </c>
      <c r="D51" s="47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f>SUM(E51:E51)+F51+G51+I51</f>
        <v>0</v>
      </c>
      <c r="K51" s="11">
        <v>0</v>
      </c>
    </row>
    <row r="52" spans="1:11" s="7" customFormat="1" ht="30" x14ac:dyDescent="0.25">
      <c r="A52" s="3" t="s">
        <v>51</v>
      </c>
      <c r="B52" s="11">
        <f>SUM(E52:K52)</f>
        <v>0</v>
      </c>
      <c r="C52" s="26">
        <v>0</v>
      </c>
      <c r="D52" s="47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f>SUM(E52:E52)+F52+G52+I52</f>
        <v>0</v>
      </c>
      <c r="K52" s="11">
        <v>0</v>
      </c>
    </row>
    <row r="53" spans="1:11" s="7" customFormat="1" ht="30" x14ac:dyDescent="0.25">
      <c r="A53" s="3" t="s">
        <v>52</v>
      </c>
      <c r="B53" s="11">
        <f>SUM(E53:K53)</f>
        <v>0</v>
      </c>
      <c r="C53" s="26">
        <v>0</v>
      </c>
      <c r="D53" s="47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f>SUM(E53:E53)+F53+G53+I53</f>
        <v>0</v>
      </c>
      <c r="K53" s="11">
        <v>0</v>
      </c>
    </row>
    <row r="54" spans="1:11" s="7" customFormat="1" ht="30" x14ac:dyDescent="0.25">
      <c r="A54" s="3" t="s">
        <v>53</v>
      </c>
      <c r="B54" s="11">
        <f>SUM(E54:K54)</f>
        <v>0</v>
      </c>
      <c r="C54" s="26">
        <v>0</v>
      </c>
      <c r="D54" s="47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f>SUM(E54:E54)+F54+G54+I54</f>
        <v>0</v>
      </c>
      <c r="K54" s="11">
        <v>0</v>
      </c>
    </row>
    <row r="55" spans="1:11" s="17" customFormat="1" ht="30" x14ac:dyDescent="0.25">
      <c r="A55" s="2" t="s">
        <v>54</v>
      </c>
      <c r="B55" s="9">
        <f>SUM(E55:K55)</f>
        <v>0</v>
      </c>
      <c r="C55" s="24">
        <f t="shared" ref="C55:K55" si="14">SUM(C56:C64)</f>
        <v>830619</v>
      </c>
      <c r="D55" s="45">
        <f t="shared" si="14"/>
        <v>0</v>
      </c>
      <c r="E55" s="24">
        <f t="shared" si="14"/>
        <v>0</v>
      </c>
      <c r="F55" s="24">
        <f t="shared" ref="F55:G55" si="15">SUM(F56:F64)</f>
        <v>0</v>
      </c>
      <c r="G55" s="24">
        <f t="shared" si="15"/>
        <v>0</v>
      </c>
      <c r="H55" s="24">
        <f t="shared" ref="H55:I55" si="16">SUM(H56:H64)</f>
        <v>0</v>
      </c>
      <c r="I55" s="24">
        <f t="shared" si="16"/>
        <v>0</v>
      </c>
      <c r="J55" s="24">
        <f>SUM(E55:E55)+F55+G55+I55</f>
        <v>0</v>
      </c>
      <c r="K55" s="9">
        <f t="shared" si="14"/>
        <v>0</v>
      </c>
    </row>
    <row r="56" spans="1:11" s="7" customFormat="1" x14ac:dyDescent="0.25">
      <c r="A56" s="3" t="s">
        <v>55</v>
      </c>
      <c r="B56" s="11">
        <f>SUM(E56:K56)</f>
        <v>0</v>
      </c>
      <c r="C56" s="25">
        <v>830619</v>
      </c>
      <c r="D56" s="4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f>SUM(E56:E56)+F56+G56+I56</f>
        <v>0</v>
      </c>
      <c r="K56" s="11">
        <v>0</v>
      </c>
    </row>
    <row r="57" spans="1:11" s="7" customFormat="1" ht="30" x14ac:dyDescent="0.25">
      <c r="A57" s="3" t="s">
        <v>56</v>
      </c>
      <c r="B57" s="11">
        <f>SUM(E57:K57)</f>
        <v>0</v>
      </c>
      <c r="C57" s="26">
        <v>0</v>
      </c>
      <c r="D57" s="47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f>SUM(E57:E57)+F57+G57+I57</f>
        <v>0</v>
      </c>
      <c r="K57" s="11">
        <v>0</v>
      </c>
    </row>
    <row r="58" spans="1:11" s="7" customFormat="1" ht="30" x14ac:dyDescent="0.25">
      <c r="A58" s="3" t="s">
        <v>57</v>
      </c>
      <c r="B58" s="11">
        <f>SUM(E58:K58)</f>
        <v>0</v>
      </c>
      <c r="C58" s="26">
        <v>0</v>
      </c>
      <c r="D58" s="47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f>SUM(E58:E58)+F58+G58+I58</f>
        <v>0</v>
      </c>
      <c r="K58" s="11">
        <v>0</v>
      </c>
    </row>
    <row r="59" spans="1:11" s="7" customFormat="1" ht="30" x14ac:dyDescent="0.25">
      <c r="A59" s="3" t="s">
        <v>58</v>
      </c>
      <c r="B59" s="11">
        <f>SUM(E59:K59)</f>
        <v>0</v>
      </c>
      <c r="C59" s="26">
        <v>0</v>
      </c>
      <c r="D59" s="4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f>SUM(E59:E59)+F59+G59+I59</f>
        <v>0</v>
      </c>
      <c r="K59" s="11">
        <v>0</v>
      </c>
    </row>
    <row r="60" spans="1:11" s="7" customFormat="1" ht="30" x14ac:dyDescent="0.25">
      <c r="A60" s="3" t="s">
        <v>59</v>
      </c>
      <c r="B60" s="11">
        <f>SUM(E60:K60)</f>
        <v>0</v>
      </c>
      <c r="C60" s="25">
        <v>0</v>
      </c>
      <c r="D60" s="4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f>SUM(E60:E60)+F60+G60+I60</f>
        <v>0</v>
      </c>
      <c r="K60" s="11">
        <v>0</v>
      </c>
    </row>
    <row r="61" spans="1:11" s="7" customFormat="1" x14ac:dyDescent="0.25">
      <c r="A61" s="3" t="s">
        <v>60</v>
      </c>
      <c r="B61" s="11">
        <f>SUM(E61:K61)</f>
        <v>0</v>
      </c>
      <c r="C61" s="26"/>
      <c r="D61" s="4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f>SUM(E61:E61)+F61+G61+I61</f>
        <v>0</v>
      </c>
      <c r="K61" s="11">
        <v>0</v>
      </c>
    </row>
    <row r="62" spans="1:11" s="7" customFormat="1" x14ac:dyDescent="0.25">
      <c r="A62" s="3" t="s">
        <v>61</v>
      </c>
      <c r="B62" s="11">
        <f>SUM(E62:K62)</f>
        <v>0</v>
      </c>
      <c r="C62" s="26">
        <v>0</v>
      </c>
      <c r="D62" s="47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f>SUM(E62:E62)+F62+G62+I62</f>
        <v>0</v>
      </c>
      <c r="K62" s="11">
        <v>0</v>
      </c>
    </row>
    <row r="63" spans="1:11" s="7" customFormat="1" x14ac:dyDescent="0.25">
      <c r="A63" s="3" t="s">
        <v>62</v>
      </c>
      <c r="B63" s="11">
        <f>SUM(E63:K63)</f>
        <v>0</v>
      </c>
      <c r="C63" s="26">
        <v>0</v>
      </c>
      <c r="D63" s="47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f>SUM(E63:E63)+F63+G63+I63</f>
        <v>0</v>
      </c>
      <c r="K63" s="11">
        <v>0</v>
      </c>
    </row>
    <row r="64" spans="1:11" s="7" customFormat="1" ht="30" x14ac:dyDescent="0.25">
      <c r="A64" s="3" t="s">
        <v>63</v>
      </c>
      <c r="B64" s="11">
        <f>SUM(E64:K64)</f>
        <v>0</v>
      </c>
      <c r="C64" s="26">
        <v>0</v>
      </c>
      <c r="D64" s="47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f>SUM(E64:E64)+F64+G64+I64</f>
        <v>0</v>
      </c>
      <c r="K64" s="11">
        <v>0</v>
      </c>
    </row>
    <row r="65" spans="1:11" s="17" customFormat="1" x14ac:dyDescent="0.25">
      <c r="A65" s="2" t="s">
        <v>64</v>
      </c>
      <c r="B65" s="9">
        <f>SUM(E65:K65)</f>
        <v>0</v>
      </c>
      <c r="C65" s="24">
        <f t="shared" ref="C65:E65" si="17">SUM(C66:C69)</f>
        <v>0</v>
      </c>
      <c r="D65" s="45">
        <f t="shared" si="17"/>
        <v>0</v>
      </c>
      <c r="E65" s="24">
        <f t="shared" si="17"/>
        <v>0</v>
      </c>
      <c r="F65" s="24">
        <f t="shared" ref="F65:G65" si="18">SUM(F66:F69)</f>
        <v>0</v>
      </c>
      <c r="G65" s="24">
        <f t="shared" si="18"/>
        <v>0</v>
      </c>
      <c r="H65" s="24">
        <f t="shared" ref="H65:I65" si="19">SUM(H66:H69)</f>
        <v>0</v>
      </c>
      <c r="I65" s="24">
        <f t="shared" si="19"/>
        <v>0</v>
      </c>
      <c r="J65" s="24">
        <f>SUM(E65:E65)+F65+G65+I65</f>
        <v>0</v>
      </c>
      <c r="K65" s="9">
        <f t="shared" ref="K65" si="20">SUM(K66:K69)</f>
        <v>0</v>
      </c>
    </row>
    <row r="66" spans="1:11" s="7" customFormat="1" x14ac:dyDescent="0.25">
      <c r="A66" s="3" t="s">
        <v>65</v>
      </c>
      <c r="B66" s="11">
        <f>SUM(E66:K66)</f>
        <v>0</v>
      </c>
      <c r="C66" s="26">
        <v>0</v>
      </c>
      <c r="D66" s="47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f>SUM(E66:E66)+F66+G66+I66</f>
        <v>0</v>
      </c>
      <c r="K66" s="11">
        <v>0</v>
      </c>
    </row>
    <row r="67" spans="1:11" s="7" customFormat="1" x14ac:dyDescent="0.25">
      <c r="A67" s="3" t="s">
        <v>66</v>
      </c>
      <c r="B67" s="11">
        <f>SUM(E67:K67)</f>
        <v>0</v>
      </c>
      <c r="C67" s="26">
        <v>0</v>
      </c>
      <c r="D67" s="47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f>SUM(E67:E67)+F67+G67+I67</f>
        <v>0</v>
      </c>
      <c r="K67" s="11">
        <v>0</v>
      </c>
    </row>
    <row r="68" spans="1:11" s="7" customFormat="1" ht="28.5" customHeight="1" x14ac:dyDescent="0.25">
      <c r="A68" s="3" t="s">
        <v>67</v>
      </c>
      <c r="B68" s="11">
        <f>SUM(E68:K68)</f>
        <v>0</v>
      </c>
      <c r="C68" s="26">
        <v>0</v>
      </c>
      <c r="D68" s="47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f>SUM(E68:E68)+F68+G68+I68</f>
        <v>0</v>
      </c>
      <c r="K68" s="11">
        <v>0</v>
      </c>
    </row>
    <row r="69" spans="1:11" s="7" customFormat="1" ht="37.5" customHeight="1" x14ac:dyDescent="0.25">
      <c r="A69" s="3" t="s">
        <v>68</v>
      </c>
      <c r="B69" s="11">
        <f>SUM(E69:K69)</f>
        <v>0</v>
      </c>
      <c r="C69" s="26">
        <v>0</v>
      </c>
      <c r="D69" s="47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f>SUM(E69:E69)+F69+G69+I69</f>
        <v>0</v>
      </c>
      <c r="K69" s="11">
        <v>0</v>
      </c>
    </row>
    <row r="70" spans="1:11" s="17" customFormat="1" ht="30" x14ac:dyDescent="0.25">
      <c r="A70" s="2" t="s">
        <v>69</v>
      </c>
      <c r="B70" s="9">
        <f>SUM(E70:K70)</f>
        <v>0</v>
      </c>
      <c r="C70" s="24">
        <f t="shared" ref="C70:E70" si="21">SUM(C71:C72)</f>
        <v>0</v>
      </c>
      <c r="D70" s="45">
        <f t="shared" si="21"/>
        <v>0</v>
      </c>
      <c r="E70" s="24">
        <f t="shared" si="21"/>
        <v>0</v>
      </c>
      <c r="F70" s="24">
        <f t="shared" ref="F70:G70" si="22">SUM(F71:F72)</f>
        <v>0</v>
      </c>
      <c r="G70" s="24">
        <f t="shared" si="22"/>
        <v>0</v>
      </c>
      <c r="H70" s="24">
        <f t="shared" ref="H70:I70" si="23">SUM(H71:H72)</f>
        <v>0</v>
      </c>
      <c r="I70" s="24">
        <f t="shared" si="23"/>
        <v>0</v>
      </c>
      <c r="J70" s="24">
        <f>SUM(E70:E70)+F70+G70+I70</f>
        <v>0</v>
      </c>
      <c r="K70" s="9">
        <f t="shared" ref="K70" si="24">SUM(K71:K72)</f>
        <v>0</v>
      </c>
    </row>
    <row r="71" spans="1:11" s="7" customFormat="1" x14ac:dyDescent="0.25">
      <c r="A71" s="3" t="s">
        <v>70</v>
      </c>
      <c r="B71" s="11">
        <f>SUM(E71:K71)</f>
        <v>0</v>
      </c>
      <c r="C71" s="26">
        <v>0</v>
      </c>
      <c r="D71" s="47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f>SUM(E71:E71)+F71+G71+I71</f>
        <v>0</v>
      </c>
      <c r="K71" s="11">
        <v>0</v>
      </c>
    </row>
    <row r="72" spans="1:11" s="7" customFormat="1" ht="30" x14ac:dyDescent="0.25">
      <c r="A72" s="3" t="s">
        <v>71</v>
      </c>
      <c r="B72" s="11">
        <f>SUM(E72:K72)</f>
        <v>0</v>
      </c>
      <c r="C72" s="26">
        <v>0</v>
      </c>
      <c r="D72" s="47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f>SUM(E72:E72)+F72+G72+I72</f>
        <v>0</v>
      </c>
      <c r="K72" s="11">
        <v>0</v>
      </c>
    </row>
    <row r="73" spans="1:11" s="17" customFormat="1" x14ac:dyDescent="0.25">
      <c r="A73" s="2" t="s">
        <v>72</v>
      </c>
      <c r="B73" s="9">
        <f>SUM(E73:K73)</f>
        <v>0</v>
      </c>
      <c r="C73" s="24">
        <f t="shared" ref="C73:E73" si="25">SUM(C74:C76)</f>
        <v>0</v>
      </c>
      <c r="D73" s="45">
        <f t="shared" si="25"/>
        <v>0</v>
      </c>
      <c r="E73" s="24">
        <f t="shared" si="25"/>
        <v>0</v>
      </c>
      <c r="F73" s="24">
        <f t="shared" ref="F73:G73" si="26">SUM(F74:F76)</f>
        <v>0</v>
      </c>
      <c r="G73" s="24">
        <f t="shared" si="26"/>
        <v>0</v>
      </c>
      <c r="H73" s="24">
        <f t="shared" ref="H73:I73" si="27">SUM(H74:H76)</f>
        <v>0</v>
      </c>
      <c r="I73" s="24">
        <f t="shared" si="27"/>
        <v>0</v>
      </c>
      <c r="J73" s="24">
        <f>SUM(E73:E73)+F73+G73+I73</f>
        <v>0</v>
      </c>
      <c r="K73" s="9">
        <f t="shared" ref="K73" si="28">SUM(K74:K76)</f>
        <v>0</v>
      </c>
    </row>
    <row r="74" spans="1:11" s="7" customFormat="1" ht="30" x14ac:dyDescent="0.25">
      <c r="A74" s="3" t="s">
        <v>73</v>
      </c>
      <c r="B74" s="11">
        <f>SUM(E74:K74)</f>
        <v>0</v>
      </c>
      <c r="C74" s="26">
        <v>0</v>
      </c>
      <c r="D74" s="47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f>SUM(E74:E74)+F74+G74+I74</f>
        <v>0</v>
      </c>
      <c r="K74" s="11">
        <v>0</v>
      </c>
    </row>
    <row r="75" spans="1:11" s="7" customFormat="1" ht="30" x14ac:dyDescent="0.25">
      <c r="A75" s="3" t="s">
        <v>74</v>
      </c>
      <c r="B75" s="11">
        <f>SUM(E75:K75)</f>
        <v>0</v>
      </c>
      <c r="C75" s="26">
        <v>0</v>
      </c>
      <c r="D75" s="47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f>SUM(E75:E75)+F75+G75+I75</f>
        <v>0</v>
      </c>
      <c r="K75" s="11">
        <v>0</v>
      </c>
    </row>
    <row r="76" spans="1:11" s="7" customFormat="1" ht="30" x14ac:dyDescent="0.25">
      <c r="A76" s="3" t="s">
        <v>75</v>
      </c>
      <c r="B76" s="11">
        <f>SUM(E76:K76)</f>
        <v>0</v>
      </c>
      <c r="C76" s="26">
        <v>0</v>
      </c>
      <c r="D76" s="47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f>SUM(E76:E76)+F76+G76+I76</f>
        <v>0</v>
      </c>
      <c r="K76" s="11">
        <v>0</v>
      </c>
    </row>
    <row r="77" spans="1:11" s="7" customFormat="1" x14ac:dyDescent="0.25">
      <c r="A77" s="4" t="s">
        <v>76</v>
      </c>
      <c r="B77" s="12">
        <f>SUM(E77:K77)</f>
        <v>76318760.760000005</v>
      </c>
      <c r="C77" s="27">
        <f>C12</f>
        <v>125570500</v>
      </c>
      <c r="D77" s="48">
        <f t="shared" ref="D77" si="29">D12</f>
        <v>0</v>
      </c>
      <c r="E77" s="27">
        <f>E12</f>
        <v>6383090.5</v>
      </c>
      <c r="F77" s="27">
        <f>F12</f>
        <v>8128288.9800000004</v>
      </c>
      <c r="G77" s="27">
        <f>G12</f>
        <v>7785551.8700000001</v>
      </c>
      <c r="H77" s="27">
        <f>H12</f>
        <v>7877463.2400000002</v>
      </c>
      <c r="I77" s="27">
        <f>I12</f>
        <v>11923717.41</v>
      </c>
      <c r="J77" s="27">
        <f t="shared" ref="J77:J90" si="30">SUM(E77:E77)+F77+G77+I77</f>
        <v>34220648.760000005</v>
      </c>
      <c r="K77" s="12">
        <f t="shared" ref="K77" si="31">K12</f>
        <v>0</v>
      </c>
    </row>
    <row r="78" spans="1:11" s="7" customFormat="1" hidden="1" x14ac:dyDescent="0.25">
      <c r="A78" s="3"/>
      <c r="B78" s="10"/>
      <c r="C78" s="33"/>
      <c r="D78" s="47"/>
      <c r="E78" s="11"/>
      <c r="F78" s="11"/>
      <c r="G78" s="11"/>
      <c r="H78" s="11"/>
      <c r="I78" s="11"/>
      <c r="J78" s="11">
        <f t="shared" si="30"/>
        <v>0</v>
      </c>
      <c r="K78" s="10"/>
    </row>
    <row r="79" spans="1:11" s="7" customFormat="1" x14ac:dyDescent="0.25">
      <c r="A79" s="1" t="s">
        <v>77</v>
      </c>
      <c r="B79" s="8">
        <f>SUM(E79:K79)</f>
        <v>0</v>
      </c>
      <c r="C79" s="34">
        <f t="shared" ref="C79:D79" si="32">C80+C83+C86</f>
        <v>0</v>
      </c>
      <c r="D79" s="44">
        <f t="shared" si="32"/>
        <v>0</v>
      </c>
      <c r="E79" s="8">
        <f>E80+E83+E86</f>
        <v>0</v>
      </c>
      <c r="F79" s="8">
        <f>F80+F83+F86</f>
        <v>0</v>
      </c>
      <c r="G79" s="8">
        <f>G80+G83+G86</f>
        <v>0</v>
      </c>
      <c r="H79" s="8">
        <f>H80+H83+H86</f>
        <v>0</v>
      </c>
      <c r="I79" s="8">
        <f>I80+I83+I86</f>
        <v>0</v>
      </c>
      <c r="J79" s="8">
        <f t="shared" si="30"/>
        <v>0</v>
      </c>
      <c r="K79" s="8">
        <f t="shared" ref="K79" si="33">K80+K83+K86</f>
        <v>0</v>
      </c>
    </row>
    <row r="80" spans="1:11" s="17" customFormat="1" ht="24.75" customHeight="1" x14ac:dyDescent="0.25">
      <c r="A80" s="2" t="s">
        <v>78</v>
      </c>
      <c r="B80" s="9">
        <f>SUM(E80:K80)</f>
        <v>0</v>
      </c>
      <c r="C80" s="35">
        <f t="shared" ref="C80:D80" si="34">SUM(C81:C82)</f>
        <v>0</v>
      </c>
      <c r="D80" s="45">
        <f t="shared" si="34"/>
        <v>0</v>
      </c>
      <c r="E80" s="9">
        <f>SUM(E81:E82)</f>
        <v>0</v>
      </c>
      <c r="F80" s="9">
        <f>SUM(F81:F82)</f>
        <v>0</v>
      </c>
      <c r="G80" s="9">
        <f>SUM(G81:G82)</f>
        <v>0</v>
      </c>
      <c r="H80" s="9">
        <f>SUM(H81:H82)</f>
        <v>0</v>
      </c>
      <c r="I80" s="9">
        <f>SUM(I81:I82)</f>
        <v>0</v>
      </c>
      <c r="J80" s="9">
        <f t="shared" si="30"/>
        <v>0</v>
      </c>
      <c r="K80" s="9">
        <f t="shared" ref="K80" si="35">SUM(K81:K82)</f>
        <v>0</v>
      </c>
    </row>
    <row r="81" spans="1:11" s="7" customFormat="1" ht="21.75" customHeight="1" x14ac:dyDescent="0.25">
      <c r="A81" s="3" t="s">
        <v>79</v>
      </c>
      <c r="B81" s="11">
        <f>SUM(E81:K81)</f>
        <v>0</v>
      </c>
      <c r="C81" s="33">
        <v>0</v>
      </c>
      <c r="D81" s="47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f t="shared" si="30"/>
        <v>0</v>
      </c>
      <c r="K81" s="11">
        <v>0</v>
      </c>
    </row>
    <row r="82" spans="1:11" s="7" customFormat="1" ht="30" x14ac:dyDescent="0.25">
      <c r="A82" s="3" t="s">
        <v>80</v>
      </c>
      <c r="B82" s="11">
        <f>SUM(E82:K82)</f>
        <v>0</v>
      </c>
      <c r="C82" s="33">
        <v>0</v>
      </c>
      <c r="D82" s="47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f t="shared" si="30"/>
        <v>0</v>
      </c>
      <c r="K82" s="11">
        <v>0</v>
      </c>
    </row>
    <row r="83" spans="1:11" s="17" customFormat="1" x14ac:dyDescent="0.25">
      <c r="A83" s="2" t="s">
        <v>81</v>
      </c>
      <c r="B83" s="9">
        <f>SUM(E83:K83)</f>
        <v>0</v>
      </c>
      <c r="C83" s="35">
        <f t="shared" ref="C83:D83" si="36">SUM(C84:C85)</f>
        <v>0</v>
      </c>
      <c r="D83" s="45">
        <f t="shared" si="36"/>
        <v>0</v>
      </c>
      <c r="E83" s="9">
        <f>SUM(E84:E85)</f>
        <v>0</v>
      </c>
      <c r="F83" s="9">
        <f>SUM(F84:F85)</f>
        <v>0</v>
      </c>
      <c r="G83" s="9">
        <f>SUM(G84:G85)</f>
        <v>0</v>
      </c>
      <c r="H83" s="9">
        <f>SUM(H84:H85)</f>
        <v>0</v>
      </c>
      <c r="I83" s="9">
        <f>SUM(I84:I85)</f>
        <v>0</v>
      </c>
      <c r="J83" s="9">
        <f t="shared" si="30"/>
        <v>0</v>
      </c>
      <c r="K83" s="9">
        <f t="shared" ref="K83" si="37">SUM(K84:K85)</f>
        <v>0</v>
      </c>
    </row>
    <row r="84" spans="1:11" s="7" customFormat="1" ht="30" x14ac:dyDescent="0.25">
      <c r="A84" s="3" t="s">
        <v>82</v>
      </c>
      <c r="B84" s="11">
        <f>SUM(E84:K84)</f>
        <v>0</v>
      </c>
      <c r="C84" s="33">
        <v>0</v>
      </c>
      <c r="D84" s="47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f t="shared" si="30"/>
        <v>0</v>
      </c>
      <c r="K84" s="11">
        <v>0</v>
      </c>
    </row>
    <row r="85" spans="1:11" s="7" customFormat="1" ht="30" x14ac:dyDescent="0.25">
      <c r="A85" s="3" t="s">
        <v>83</v>
      </c>
      <c r="B85" s="11">
        <f>SUM(E85:K85)</f>
        <v>0</v>
      </c>
      <c r="C85" s="33">
        <v>0</v>
      </c>
      <c r="D85" s="47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f t="shared" si="30"/>
        <v>0</v>
      </c>
      <c r="K85" s="11">
        <v>0</v>
      </c>
    </row>
    <row r="86" spans="1:11" s="17" customFormat="1" ht="23.25" customHeight="1" x14ac:dyDescent="0.25">
      <c r="A86" s="2" t="s">
        <v>84</v>
      </c>
      <c r="B86" s="9">
        <f>SUM(E86:K86)</f>
        <v>0</v>
      </c>
      <c r="C86" s="35">
        <f t="shared" ref="C86:D86" si="38">SUM(C87)</f>
        <v>0</v>
      </c>
      <c r="D86" s="45">
        <f t="shared" si="38"/>
        <v>0</v>
      </c>
      <c r="E86" s="9">
        <f>SUM(E87)</f>
        <v>0</v>
      </c>
      <c r="F86" s="9">
        <f>SUM(F87)</f>
        <v>0</v>
      </c>
      <c r="G86" s="9">
        <f>SUM(G87)</f>
        <v>0</v>
      </c>
      <c r="H86" s="9">
        <f>SUM(H87)</f>
        <v>0</v>
      </c>
      <c r="I86" s="9">
        <f>SUM(I87)</f>
        <v>0</v>
      </c>
      <c r="J86" s="9">
        <f t="shared" si="30"/>
        <v>0</v>
      </c>
      <c r="K86" s="9">
        <f t="shared" ref="K86" si="39">SUM(K87)</f>
        <v>0</v>
      </c>
    </row>
    <row r="87" spans="1:11" s="7" customFormat="1" ht="25.5" customHeight="1" x14ac:dyDescent="0.25">
      <c r="A87" s="3" t="s">
        <v>85</v>
      </c>
      <c r="B87" s="11">
        <f>SUM(E87:K87)</f>
        <v>0</v>
      </c>
      <c r="C87" s="33">
        <v>0</v>
      </c>
      <c r="D87" s="47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f t="shared" si="30"/>
        <v>0</v>
      </c>
      <c r="K87" s="11">
        <v>0</v>
      </c>
    </row>
    <row r="88" spans="1:11" s="7" customFormat="1" x14ac:dyDescent="0.25">
      <c r="A88" s="4" t="s">
        <v>86</v>
      </c>
      <c r="B88" s="12">
        <f>SUM(E88:K88)</f>
        <v>0</v>
      </c>
      <c r="C88" s="36">
        <f t="shared" ref="C88:D88" si="40">C79</f>
        <v>0</v>
      </c>
      <c r="D88" s="48">
        <f t="shared" si="40"/>
        <v>0</v>
      </c>
      <c r="E88" s="12">
        <f>E79</f>
        <v>0</v>
      </c>
      <c r="F88" s="12">
        <f>F79</f>
        <v>0</v>
      </c>
      <c r="G88" s="12">
        <f>G79</f>
        <v>0</v>
      </c>
      <c r="H88" s="12">
        <f>H79</f>
        <v>0</v>
      </c>
      <c r="I88" s="12">
        <f>I79</f>
        <v>0</v>
      </c>
      <c r="J88" s="12">
        <f t="shared" si="30"/>
        <v>0</v>
      </c>
      <c r="K88" s="12">
        <f t="shared" ref="K88" si="41">K79</f>
        <v>0</v>
      </c>
    </row>
    <row r="89" spans="1:11" s="30" customFormat="1" ht="8.25" x14ac:dyDescent="0.25">
      <c r="B89" s="39"/>
      <c r="C89" s="40"/>
      <c r="D89" s="49"/>
      <c r="E89" s="39"/>
      <c r="F89" s="39"/>
      <c r="G89" s="39"/>
      <c r="H89" s="39"/>
      <c r="I89" s="39"/>
      <c r="J89" s="39">
        <f t="shared" si="30"/>
        <v>0</v>
      </c>
      <c r="K89" s="39"/>
    </row>
    <row r="90" spans="1:11" s="7" customFormat="1" ht="31.5" x14ac:dyDescent="0.25">
      <c r="A90" s="5" t="s">
        <v>87</v>
      </c>
      <c r="B90" s="13">
        <f>SUM(E90:K90)</f>
        <v>84196224</v>
      </c>
      <c r="C90" s="37">
        <f>C77+C88</f>
        <v>125570500</v>
      </c>
      <c r="D90" s="50">
        <f t="shared" ref="D90" si="42">D77+D88</f>
        <v>0</v>
      </c>
      <c r="E90" s="14">
        <f>E77+E88</f>
        <v>6383090.5</v>
      </c>
      <c r="F90" s="14">
        <f>F77+F88</f>
        <v>8128288.9800000004</v>
      </c>
      <c r="G90" s="14">
        <f>G77+G88</f>
        <v>7785551.8700000001</v>
      </c>
      <c r="H90" s="14">
        <f>H77+H88</f>
        <v>7877463.2400000002</v>
      </c>
      <c r="I90" s="14">
        <f>I77+I88</f>
        <v>11923717.41</v>
      </c>
      <c r="J90" s="14">
        <f>SUM(E90:E90)+F90+G90+I90+H90</f>
        <v>42098112.000000007</v>
      </c>
      <c r="K90" s="14">
        <f t="shared" ref="K90" si="43">K77+K88</f>
        <v>0</v>
      </c>
    </row>
    <row r="91" spans="1:11" x14ac:dyDescent="0.25">
      <c r="A91" t="s">
        <v>88</v>
      </c>
    </row>
    <row r="92" spans="1:11" x14ac:dyDescent="0.25">
      <c r="A92" t="s">
        <v>89</v>
      </c>
    </row>
    <row r="93" spans="1:11" x14ac:dyDescent="0.25">
      <c r="A93" t="s">
        <v>90</v>
      </c>
    </row>
    <row r="94" spans="1:11" x14ac:dyDescent="0.25">
      <c r="A94" t="s">
        <v>6</v>
      </c>
    </row>
    <row r="95" spans="1:11" x14ac:dyDescent="0.25">
      <c r="A95" t="s">
        <v>91</v>
      </c>
    </row>
    <row r="96" spans="1:11" x14ac:dyDescent="0.25">
      <c r="A96" t="s">
        <v>92</v>
      </c>
      <c r="J96" s="31"/>
    </row>
    <row r="97" spans="1:5" x14ac:dyDescent="0.25">
      <c r="A97" s="51"/>
      <c r="B97" s="51"/>
      <c r="C97" s="51"/>
      <c r="D97" s="51"/>
      <c r="E97" s="51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K1"/>
    <mergeCell ref="A8:K8"/>
    <mergeCell ref="A9:K9"/>
    <mergeCell ref="A10:J10"/>
    <mergeCell ref="A2:J5"/>
    <mergeCell ref="A7:J7"/>
  </mergeCells>
  <printOptions horizontalCentered="1"/>
  <pageMargins left="0.39370078740157483" right="0.39370078740157483" top="0.19685039370078741" bottom="0.19685039370078741" header="0" footer="0.31496062992125984"/>
  <pageSetup scale="61" fitToHeight="0" orientation="portrait" r:id="rId1"/>
  <rowBreaks count="2" manualBreakCount="2">
    <brk id="51" max="9" man="1"/>
    <brk id="80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(2025-04)</vt:lpstr>
      <vt:lpstr>'Plantilla Ejecución (2025-04)'!Área_de_impresión</vt:lpstr>
      <vt:lpstr>'Plantilla Ejecución (2025-04)'!Títulos_a_imprimir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2025-06-09T16:55:32Z</cp:lastPrinted>
  <dcterms:created xsi:type="dcterms:W3CDTF">2018-04-17T18:57:16Z</dcterms:created>
  <dcterms:modified xsi:type="dcterms:W3CDTF">2025-06-09T16:56:43Z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