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35" documentId="8_{141D33DF-E83A-496E-9DFC-C66418A3CB0F}" xr6:coauthVersionLast="47" xr6:coauthVersionMax="47" xr10:uidLastSave="{B798FE34-D199-40E0-86B0-089029D57584}"/>
  <bookViews>
    <workbookView xWindow="-120" yWindow="-120" windowWidth="29040" windowHeight="15840" xr2:uid="{00000000-000D-0000-FFFF-FFFF00000000}"/>
  </bookViews>
  <sheets>
    <sheet name="CNCCMDL Nómina Gral.  2024-06" sheetId="11" r:id="rId1"/>
  </sheets>
  <definedNames>
    <definedName name="_xlnm.Print_Titles" localSheetId="0">'CNCCMDL Nómina Gral.  2024-06'!$1:$14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1" l="1"/>
  <c r="H20" i="11"/>
  <c r="K20" i="11" s="1"/>
  <c r="J76" i="11"/>
  <c r="I65" i="11"/>
  <c r="H65" i="11"/>
  <c r="J61" i="11"/>
  <c r="H74" i="11"/>
  <c r="I74" i="11"/>
  <c r="J21" i="11"/>
  <c r="I21" i="11"/>
  <c r="H21" i="11"/>
  <c r="K65" i="11" l="1"/>
  <c r="K74" i="11"/>
  <c r="K21" i="11"/>
  <c r="J80" i="11"/>
  <c r="J66" i="11"/>
  <c r="J62" i="11"/>
  <c r="J39" i="11"/>
  <c r="J34" i="11"/>
  <c r="J31" i="11"/>
  <c r="J19" i="11"/>
  <c r="J44" i="11"/>
  <c r="F48" i="11" l="1"/>
  <c r="G64" i="11"/>
  <c r="F64" i="11"/>
  <c r="H64" i="11" s="1"/>
  <c r="H37" i="11"/>
  <c r="I37" i="11"/>
  <c r="H78" i="11"/>
  <c r="I78" i="11"/>
  <c r="I36" i="11"/>
  <c r="H36" i="11"/>
  <c r="H69" i="11"/>
  <c r="I69" i="11"/>
  <c r="H76" i="11"/>
  <c r="I76" i="11"/>
  <c r="H58" i="11"/>
  <c r="I58" i="11"/>
  <c r="H57" i="11"/>
  <c r="I57" i="11"/>
  <c r="H29" i="11"/>
  <c r="I29" i="11"/>
  <c r="I24" i="11"/>
  <c r="H24" i="11"/>
  <c r="K37" i="11" l="1"/>
  <c r="K78" i="11"/>
  <c r="K69" i="11"/>
  <c r="K36" i="11"/>
  <c r="K76" i="11"/>
  <c r="K58" i="11"/>
  <c r="K57" i="11"/>
  <c r="K29" i="11"/>
  <c r="K24" i="11"/>
  <c r="H28" i="11"/>
  <c r="I28" i="11"/>
  <c r="K28" i="11" l="1"/>
  <c r="I77" i="11"/>
  <c r="H77" i="11"/>
  <c r="I80" i="11"/>
  <c r="H80" i="11"/>
  <c r="I79" i="11"/>
  <c r="H79" i="11"/>
  <c r="I75" i="11"/>
  <c r="H75" i="11"/>
  <c r="H73" i="11"/>
  <c r="I73" i="11"/>
  <c r="H56" i="11"/>
  <c r="I56" i="11"/>
  <c r="H55" i="11"/>
  <c r="I55" i="11"/>
  <c r="H27" i="11"/>
  <c r="I27" i="11"/>
  <c r="H63" i="11"/>
  <c r="I63" i="11"/>
  <c r="K79" i="11" l="1"/>
  <c r="K77" i="11"/>
  <c r="K80" i="11"/>
  <c r="K75" i="11"/>
  <c r="K73" i="11"/>
  <c r="K55" i="11"/>
  <c r="K56" i="11"/>
  <c r="K27" i="11"/>
  <c r="K63" i="11"/>
  <c r="G83" i="11"/>
  <c r="F83" i="11"/>
  <c r="K82" i="11"/>
  <c r="K81" i="11"/>
  <c r="I41" i="11"/>
  <c r="H41" i="11"/>
  <c r="I54" i="11"/>
  <c r="H54" i="11"/>
  <c r="I50" i="11"/>
  <c r="H50" i="11"/>
  <c r="I26" i="11"/>
  <c r="H26" i="11"/>
  <c r="I25" i="11"/>
  <c r="H25" i="11"/>
  <c r="J64" i="11"/>
  <c r="J83" i="11" s="1"/>
  <c r="H70" i="11"/>
  <c r="I70" i="11"/>
  <c r="H23" i="11"/>
  <c r="I23" i="11"/>
  <c r="K26" i="11" l="1"/>
  <c r="K41" i="11"/>
  <c r="K54" i="11"/>
  <c r="K50" i="11"/>
  <c r="K25" i="11"/>
  <c r="K70" i="11"/>
  <c r="K23" i="11"/>
  <c r="I72" i="11" l="1"/>
  <c r="I71" i="11"/>
  <c r="I68" i="11"/>
  <c r="I67" i="11"/>
  <c r="I66" i="1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19" i="11"/>
  <c r="H18" i="11"/>
  <c r="H16" i="11"/>
  <c r="I83" i="11" l="1"/>
  <c r="H83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8" i="11"/>
  <c r="K33" i="11"/>
  <c r="K34" i="11"/>
  <c r="K30" i="11"/>
  <c r="K71" i="11"/>
  <c r="K19" i="11"/>
  <c r="K40" i="11"/>
  <c r="K62" i="11"/>
  <c r="K67" i="11"/>
  <c r="K64" i="11"/>
  <c r="K31" i="11"/>
  <c r="K22" i="11"/>
  <c r="K35" i="11"/>
  <c r="K18" i="11"/>
  <c r="K32" i="11"/>
  <c r="K66" i="11"/>
  <c r="K72" i="11"/>
  <c r="K39" i="11"/>
  <c r="K61" i="11"/>
  <c r="K83" i="11" l="1"/>
</calcChain>
</file>

<file path=xl/sharedStrings.xml><?xml version="1.0" encoding="utf-8"?>
<sst xmlns="http://schemas.openxmlformats.org/spreadsheetml/2006/main" count="360" uniqueCount="150">
  <si>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</si>
  <si>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</si>
  <si>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</si>
  <si>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</si>
  <si>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</si>
  <si>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</si>
  <si>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</si>
  <si>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</si>
  <si>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</si>
  <si>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</si>
  <si>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</si>
  <si>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</si>
  <si>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</si>
  <si>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</si>
  <si>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</si>
  <si>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</si>
  <si>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</si>
  <si>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</si>
  <si>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</si>
  <si>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</si>
  <si>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</si>
  <si>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</si>
  <si>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</si>
  <si>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</si>
  <si>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</si>
  <si>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</si>
  <si>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</si>
  <si>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</si>
  <si>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</si>
  <si>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</si>
  <si>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</si>
  <si>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</si>
  <si>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</si>
  <si>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</si>
  <si>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</si>
  <si>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</si>
  <si>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</si>
  <si>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</si>
  <si>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</si>
  <si>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</si>
  <si>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</si>
  <si>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</si>
  <si>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</si>
  <si>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</si>
  <si>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</si>
  <si>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</si>
  <si>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</si>
  <si>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</si>
  <si>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</si>
  <si>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</si>
  <si>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</si>
  <si>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</si>
  <si>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</si>
  <si>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</si>
  <si>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</si>
  <si>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</si>
  <si>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</si>
  <si>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</si>
  <si>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</si>
  <si>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</si>
  <si>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</si>
  <si>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</si>
  <si>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</si>
  <si>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</si>
  <si>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</si>
  <si>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</si>
  <si>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</si>
  <si>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</si>
  <si>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</si>
  <si>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</si>
  <si>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</si>
  <si>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</si>
  <si>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</si>
  <si>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</si>
  <si>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</si>
  <si>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</si>
  <si>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</si>
  <si>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</si>
  <si>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</si>
  <si>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</si>
  <si>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</si>
  <si>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</si>
  <si>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</si>
  <si>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</si>
  <si>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</si>
  <si>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</si>
  <si>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</si>
  <si>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</si>
  <si>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</si>
  <si>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</si>
  <si>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</si>
  <si>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</si>
  <si>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</si>
  <si>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</si>
  <si>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</si>
  <si>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</si>
  <si>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</si>
  <si>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</si>
  <si>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</si>
  <si>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</si>
  <si>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</si>
  <si>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</si>
  <si>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</si>
  <si>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</si>
  <si>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</si>
  <si>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</si>
  <si>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</si>
  <si>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</si>
  <si>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</si>
  <si>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</si>
  <si>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</si>
  <si>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</si>
  <si>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</si>
  <si>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</si>
  <si>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</si>
  <si>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</si>
  <si>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</si>
  <si>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</si>
  <si>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</si>
  <si>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</si>
  <si>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</si>
  <si>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</si>
  <si>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</si>
  <si>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</si>
  <si>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</si>
  <si>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</si>
  <si>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</si>
  <si>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</si>
  <si>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</si>
  <si>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</si>
  <si>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</si>
  <si>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</si>
  <si>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</si>
  <si>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</si>
  <si>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</si>
  <si>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</si>
  <si>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</si>
  <si>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</si>
  <si>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</si>
  <si>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</si>
  <si>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</si>
  <si>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</si>
  <si>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</si>
  <si>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</si>
  <si>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</si>
  <si>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</si>
  <si>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</si>
  <si>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Nómina de Empleados - Junio 2024</t>
  </si>
  <si>
    <t>Marlin Espinosa Almánzar</t>
  </si>
  <si>
    <t>Enc. De la División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</si>
</sst>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2"/>
  <sheetViews>
    <sheetView tabSelected="1" topLeftCell="A84" zoomScaleNormal="100" workbookViewId="0">
      <selection activeCell="I93" sqref="I93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9"/>
      <c r="C8" s="39"/>
      <c r="D8" s="39"/>
      <c r="E8" s="39"/>
      <c r="F8" s="39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7" t="s">
        <v>147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8" t="s">
        <v>130</v>
      </c>
      <c r="B12" s="38" t="s">
        <v>3</v>
      </c>
      <c r="C12" s="48" t="s">
        <v>4</v>
      </c>
      <c r="D12" s="48" t="s">
        <v>17</v>
      </c>
      <c r="E12" s="38" t="s">
        <v>5</v>
      </c>
      <c r="F12" s="46" t="s">
        <v>6</v>
      </c>
      <c r="G12" s="43" t="s">
        <v>14</v>
      </c>
      <c r="H12" s="44"/>
      <c r="I12" s="44"/>
      <c r="J12" s="45"/>
      <c r="K12" s="46" t="s">
        <v>11</v>
      </c>
      <c r="L12" s="46" t="s">
        <v>16</v>
      </c>
    </row>
    <row r="13" spans="1:12" x14ac:dyDescent="0.25">
      <c r="A13" s="38"/>
      <c r="B13" s="38"/>
      <c r="C13" s="48"/>
      <c r="D13" s="48"/>
      <c r="E13" s="38"/>
      <c r="F13" s="46"/>
      <c r="G13" s="46" t="s">
        <v>7</v>
      </c>
      <c r="H13" s="46" t="s">
        <v>8</v>
      </c>
      <c r="I13" s="46" t="s">
        <v>9</v>
      </c>
      <c r="J13" s="46" t="s">
        <v>10</v>
      </c>
      <c r="K13" s="46"/>
      <c r="L13" s="46"/>
    </row>
    <row r="14" spans="1:12" ht="8.25" customHeight="1" x14ac:dyDescent="0.25">
      <c r="A14" s="38"/>
      <c r="B14" s="38"/>
      <c r="C14" s="48"/>
      <c r="D14" s="48"/>
      <c r="E14" s="38"/>
      <c r="F14" s="46"/>
      <c r="G14" s="46"/>
      <c r="H14" s="46"/>
      <c r="I14" s="46"/>
      <c r="J14" s="46"/>
      <c r="K14" s="46"/>
      <c r="L14" s="46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107</v>
      </c>
      <c r="F16" s="16">
        <v>95000</v>
      </c>
      <c r="G16" s="16">
        <v>10929.31</v>
      </c>
      <c r="H16" s="16">
        <f t="shared" ref="H16:H74" si="0">F16*3.04%</f>
        <v>2888</v>
      </c>
      <c r="I16" s="16">
        <f t="shared" ref="I16:I74" si="1">F16*2.87%</f>
        <v>2726.5</v>
      </c>
      <c r="J16" s="16">
        <v>25</v>
      </c>
      <c r="K16" s="16">
        <f t="shared" ref="K16:K74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106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107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109</v>
      </c>
      <c r="D19" s="8" t="s">
        <v>20</v>
      </c>
      <c r="E19" s="17" t="s">
        <v>106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145</v>
      </c>
      <c r="C20" s="8" t="s">
        <v>72</v>
      </c>
      <c r="D20" s="8" t="s">
        <v>20</v>
      </c>
      <c r="E20" s="17" t="s">
        <v>106</v>
      </c>
      <c r="F20" s="16">
        <v>150000</v>
      </c>
      <c r="G20" s="16">
        <v>23866.69</v>
      </c>
      <c r="H20" s="16">
        <f t="shared" si="0"/>
        <v>4560</v>
      </c>
      <c r="I20" s="16">
        <f t="shared" si="1"/>
        <v>4305</v>
      </c>
      <c r="J20" s="16">
        <v>25</v>
      </c>
      <c r="K20" s="16">
        <f t="shared" si="2"/>
        <v>117243.31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144</v>
      </c>
      <c r="D21" s="8" t="s">
        <v>20</v>
      </c>
      <c r="E21" s="17" t="s">
        <v>106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107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106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124</v>
      </c>
      <c r="D24" s="8" t="s">
        <v>20</v>
      </c>
      <c r="E24" s="17" t="s">
        <v>107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107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107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123</v>
      </c>
      <c r="C27" s="14" t="s">
        <v>124</v>
      </c>
      <c r="D27" s="8" t="s">
        <v>20</v>
      </c>
      <c r="E27" s="17" t="s">
        <v>106</v>
      </c>
      <c r="F27" s="16">
        <v>25000</v>
      </c>
      <c r="G27" s="16">
        <v>0</v>
      </c>
      <c r="H27" s="16">
        <f t="shared" si="4"/>
        <v>760</v>
      </c>
      <c r="I27" s="16">
        <f t="shared" si="5"/>
        <v>717.5</v>
      </c>
      <c r="J27" s="18">
        <v>25</v>
      </c>
      <c r="K27" s="16">
        <f t="shared" si="6"/>
        <v>23497.5</v>
      </c>
      <c r="L27" s="9" t="s">
        <v>13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132</v>
      </c>
      <c r="D28" s="8" t="s">
        <v>20</v>
      </c>
      <c r="E28" s="17" t="s">
        <v>107</v>
      </c>
      <c r="F28" s="16">
        <v>26000</v>
      </c>
      <c r="G28" s="16">
        <v>0</v>
      </c>
      <c r="H28" s="16">
        <f t="shared" si="4"/>
        <v>790.4</v>
      </c>
      <c r="I28" s="16">
        <f t="shared" si="5"/>
        <v>746.2</v>
      </c>
      <c r="J28" s="18">
        <v>25</v>
      </c>
      <c r="K28" s="16">
        <f t="shared" si="6"/>
        <v>24438.399999999998</v>
      </c>
      <c r="L28" s="9" t="s">
        <v>12</v>
      </c>
    </row>
    <row r="29" spans="1:12" s="2" customFormat="1" ht="29.25" customHeight="1" x14ac:dyDescent="0.25">
      <c r="A29" s="25">
        <v>15</v>
      </c>
      <c r="B29" s="8" t="s">
        <v>133</v>
      </c>
      <c r="C29" s="14" t="s">
        <v>98</v>
      </c>
      <c r="D29" s="8" t="s">
        <v>20</v>
      </c>
      <c r="E29" s="17" t="s">
        <v>106</v>
      </c>
      <c r="F29" s="16">
        <v>90000</v>
      </c>
      <c r="G29" s="16">
        <v>9753.19</v>
      </c>
      <c r="H29" s="16">
        <f t="shared" si="4"/>
        <v>2736</v>
      </c>
      <c r="I29" s="16">
        <f t="shared" si="5"/>
        <v>2583</v>
      </c>
      <c r="J29" s="18">
        <v>25</v>
      </c>
      <c r="K29" s="16">
        <f t="shared" si="6"/>
        <v>74902.81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106</v>
      </c>
      <c r="F30" s="16">
        <v>78500</v>
      </c>
      <c r="G30" s="16">
        <v>7048.1</v>
      </c>
      <c r="H30" s="16">
        <f t="shared" si="0"/>
        <v>2386.4</v>
      </c>
      <c r="I30" s="16">
        <f t="shared" si="1"/>
        <v>2252.9499999999998</v>
      </c>
      <c r="J30" s="16">
        <v>25</v>
      </c>
      <c r="K30" s="16">
        <f t="shared" si="2"/>
        <v>66787.55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107</v>
      </c>
      <c r="F31" s="16">
        <v>40000</v>
      </c>
      <c r="G31" s="16">
        <v>215.78</v>
      </c>
      <c r="H31" s="16">
        <f t="shared" si="0"/>
        <v>1216</v>
      </c>
      <c r="I31" s="16">
        <f t="shared" si="1"/>
        <v>1148</v>
      </c>
      <c r="J31" s="18">
        <f>25+1715.46</f>
        <v>1740.46</v>
      </c>
      <c r="K31" s="16">
        <f t="shared" si="2"/>
        <v>35679.760000000002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81</v>
      </c>
      <c r="D32" s="8" t="s">
        <v>20</v>
      </c>
      <c r="E32" s="17" t="s">
        <v>106</v>
      </c>
      <c r="F32" s="16">
        <v>70000</v>
      </c>
      <c r="G32" s="16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106</v>
      </c>
      <c r="F33" s="16">
        <v>75000</v>
      </c>
      <c r="G33" s="16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110</v>
      </c>
      <c r="D34" s="8" t="s">
        <v>20</v>
      </c>
      <c r="E34" s="17" t="s">
        <v>106</v>
      </c>
      <c r="F34" s="16">
        <v>115000</v>
      </c>
      <c r="G34" s="16">
        <v>15255.7</v>
      </c>
      <c r="H34" s="16">
        <f t="shared" si="0"/>
        <v>3496</v>
      </c>
      <c r="I34" s="16">
        <f t="shared" si="1"/>
        <v>3300.5</v>
      </c>
      <c r="J34" s="18">
        <f>25+1715.46</f>
        <v>1740.46</v>
      </c>
      <c r="K34" s="16">
        <f t="shared" si="2"/>
        <v>91207.34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97</v>
      </c>
      <c r="D35" s="8" t="s">
        <v>20</v>
      </c>
      <c r="E35" s="17" t="s">
        <v>106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119</v>
      </c>
      <c r="D36" s="20" t="s">
        <v>20</v>
      </c>
      <c r="E36" s="22" t="s">
        <v>120</v>
      </c>
      <c r="F36" s="16">
        <v>130000</v>
      </c>
      <c r="G36" s="16">
        <v>19162.189999999999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103129.81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139</v>
      </c>
      <c r="C37" s="8" t="s">
        <v>83</v>
      </c>
      <c r="D37" s="20" t="s">
        <v>20</v>
      </c>
      <c r="E37" s="22" t="s">
        <v>120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83</v>
      </c>
      <c r="D38" s="8" t="s">
        <v>20</v>
      </c>
      <c r="E38" s="17" t="s">
        <v>106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111</v>
      </c>
      <c r="C39" s="8" t="s">
        <v>118</v>
      </c>
      <c r="D39" s="8" t="s">
        <v>20</v>
      </c>
      <c r="E39" s="17" t="s">
        <v>106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83</v>
      </c>
      <c r="D40" s="8" t="s">
        <v>20</v>
      </c>
      <c r="E40" s="17" t="s">
        <v>106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116</v>
      </c>
      <c r="D41" s="8" t="s">
        <v>20</v>
      </c>
      <c r="E41" s="17" t="s">
        <v>108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98</v>
      </c>
      <c r="D43" s="8" t="s">
        <v>91</v>
      </c>
      <c r="E43" s="17" t="s">
        <v>106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87</v>
      </c>
      <c r="D44" s="8" t="s">
        <v>91</v>
      </c>
      <c r="E44" s="17" t="s">
        <v>106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88</v>
      </c>
      <c r="D45" s="8" t="s">
        <v>91</v>
      </c>
      <c r="E45" s="17" t="s">
        <v>106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89</v>
      </c>
      <c r="D46" s="8" t="s">
        <v>91</v>
      </c>
      <c r="E46" s="17" t="s">
        <v>107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122</v>
      </c>
      <c r="D47" s="8" t="s">
        <v>91</v>
      </c>
      <c r="E47" s="17" t="s">
        <v>106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129</v>
      </c>
      <c r="D48" s="8" t="s">
        <v>91</v>
      </c>
      <c r="E48" s="17" t="s">
        <v>107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90</v>
      </c>
      <c r="D49" s="8" t="s">
        <v>91</v>
      </c>
      <c r="E49" s="17" t="s">
        <v>107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92</v>
      </c>
      <c r="D50" s="8" t="s">
        <v>91</v>
      </c>
      <c r="E50" s="17" t="s">
        <v>106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93</v>
      </c>
      <c r="D51" s="8" t="s">
        <v>91</v>
      </c>
      <c r="E51" s="17" t="s">
        <v>107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92</v>
      </c>
      <c r="D52" s="8" t="s">
        <v>91</v>
      </c>
      <c r="E52" s="17" t="s">
        <v>106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92</v>
      </c>
      <c r="D53" s="8" t="s">
        <v>91</v>
      </c>
      <c r="E53" s="17" t="s">
        <v>107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113</v>
      </c>
      <c r="C54" s="21" t="s">
        <v>92</v>
      </c>
      <c r="D54" s="20" t="s">
        <v>91</v>
      </c>
      <c r="E54" s="22" t="s">
        <v>107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125</v>
      </c>
      <c r="C55" s="21" t="s">
        <v>90</v>
      </c>
      <c r="D55" s="20" t="s">
        <v>91</v>
      </c>
      <c r="E55" s="22" t="s">
        <v>107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126</v>
      </c>
      <c r="C56" s="21" t="s">
        <v>92</v>
      </c>
      <c r="D56" s="20" t="s">
        <v>91</v>
      </c>
      <c r="E56" s="17" t="s">
        <v>106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134</v>
      </c>
      <c r="C57" s="21" t="s">
        <v>92</v>
      </c>
      <c r="D57" s="20" t="s">
        <v>91</v>
      </c>
      <c r="E57" s="22" t="s">
        <v>107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135</v>
      </c>
      <c r="C58" s="20" t="s">
        <v>136</v>
      </c>
      <c r="D58" s="20" t="s">
        <v>91</v>
      </c>
      <c r="E58" s="22" t="s">
        <v>107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92</v>
      </c>
      <c r="D59" s="8" t="s">
        <v>91</v>
      </c>
      <c r="E59" s="17" t="s">
        <v>106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94</v>
      </c>
      <c r="D60" s="8" t="s">
        <v>91</v>
      </c>
      <c r="E60" s="17" t="s">
        <v>106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95</v>
      </c>
      <c r="D61" s="8" t="s">
        <v>91</v>
      </c>
      <c r="E61" s="17" t="s">
        <v>106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112</v>
      </c>
      <c r="C62" s="14" t="s">
        <v>96</v>
      </c>
      <c r="D62" s="8" t="s">
        <v>91</v>
      </c>
      <c r="E62" s="17" t="s">
        <v>106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25+1715.46</f>
        <v>1740.46</v>
      </c>
      <c r="K62" s="16">
        <f t="shared" si="2"/>
        <v>47676.23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121</v>
      </c>
      <c r="D63" s="8" t="s">
        <v>91</v>
      </c>
      <c r="E63" s="17" t="s">
        <v>108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128</v>
      </c>
      <c r="D64" s="8" t="s">
        <v>91</v>
      </c>
      <c r="E64" s="17" t="s">
        <v>106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146</v>
      </c>
      <c r="D65" s="8" t="s">
        <v>105</v>
      </c>
      <c r="E65" s="17" t="s">
        <v>120</v>
      </c>
      <c r="F65" s="16">
        <v>175000</v>
      </c>
      <c r="G65" s="16">
        <v>29747.31</v>
      </c>
      <c r="H65" s="16">
        <f t="shared" ref="H65" si="18">F65*3.04%</f>
        <v>5320</v>
      </c>
      <c r="I65" s="16">
        <f t="shared" ref="I65" si="19">F65*2.87%</f>
        <v>5022.5</v>
      </c>
      <c r="J65" s="16">
        <v>25</v>
      </c>
      <c r="K65" s="16">
        <f t="shared" ref="K65" si="20">F65-G65-H65-I65-J65</f>
        <v>134885.19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63</v>
      </c>
      <c r="C66" s="14" t="s">
        <v>98</v>
      </c>
      <c r="D66" s="8" t="s">
        <v>105</v>
      </c>
      <c r="E66" s="17" t="s">
        <v>106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25+1715.46</f>
        <v>1740.46</v>
      </c>
      <c r="K66" s="16">
        <f t="shared" si="2"/>
        <v>51226.89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64</v>
      </c>
      <c r="C67" s="14" t="s">
        <v>99</v>
      </c>
      <c r="D67" s="8" t="s">
        <v>105</v>
      </c>
      <c r="E67" s="17" t="s">
        <v>107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65</v>
      </c>
      <c r="C68" s="8" t="s">
        <v>100</v>
      </c>
      <c r="D68" s="8" t="s">
        <v>105</v>
      </c>
      <c r="E68" s="17" t="s">
        <v>106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137</v>
      </c>
      <c r="C69" s="14" t="s">
        <v>99</v>
      </c>
      <c r="D69" s="8" t="s">
        <v>105</v>
      </c>
      <c r="E69" s="17" t="s">
        <v>120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66</v>
      </c>
      <c r="C70" s="14" t="s">
        <v>102</v>
      </c>
      <c r="D70" s="8" t="s">
        <v>105</v>
      </c>
      <c r="E70" s="17" t="s">
        <v>106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67</v>
      </c>
      <c r="C71" s="8" t="s">
        <v>103</v>
      </c>
      <c r="D71" s="8" t="s">
        <v>105</v>
      </c>
      <c r="E71" s="17" t="s">
        <v>106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68</v>
      </c>
      <c r="C72" s="14" t="s">
        <v>101</v>
      </c>
      <c r="D72" s="8" t="s">
        <v>105</v>
      </c>
      <c r="E72" s="17" t="s">
        <v>106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127</v>
      </c>
      <c r="C73" s="14" t="s">
        <v>101</v>
      </c>
      <c r="D73" s="8" t="s">
        <v>105</v>
      </c>
      <c r="E73" s="17" t="s">
        <v>120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143</v>
      </c>
      <c r="C74" s="8" t="s">
        <v>84</v>
      </c>
      <c r="D74" s="8" t="s">
        <v>20</v>
      </c>
      <c r="E74" s="17" t="s">
        <v>120</v>
      </c>
      <c r="F74" s="16">
        <v>60000</v>
      </c>
      <c r="G74" s="16">
        <v>3486.65</v>
      </c>
      <c r="H74" s="16">
        <f t="shared" si="0"/>
        <v>1824</v>
      </c>
      <c r="I74" s="16">
        <f t="shared" si="1"/>
        <v>1722</v>
      </c>
      <c r="J74" s="16">
        <v>25</v>
      </c>
      <c r="K74" s="16">
        <f t="shared" si="2"/>
        <v>52942.35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44</v>
      </c>
      <c r="C75" s="8" t="s">
        <v>85</v>
      </c>
      <c r="D75" s="8" t="s">
        <v>20</v>
      </c>
      <c r="E75" s="17" t="s">
        <v>107</v>
      </c>
      <c r="F75" s="16">
        <v>40000</v>
      </c>
      <c r="G75" s="16">
        <v>442.65</v>
      </c>
      <c r="H75" s="16">
        <f t="shared" ref="H75:H80" si="21">F75*3.04%</f>
        <v>1216</v>
      </c>
      <c r="I75" s="16">
        <f t="shared" ref="I75:I80" si="22">F75*2.87%</f>
        <v>1148</v>
      </c>
      <c r="J75" s="16">
        <v>25</v>
      </c>
      <c r="K75" s="16">
        <f t="shared" ref="K75:K78" si="23">F75-G75-H75-I75-J75</f>
        <v>37168.35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140</v>
      </c>
      <c r="C76" s="27" t="s">
        <v>141</v>
      </c>
      <c r="D76" s="27" t="s">
        <v>20</v>
      </c>
      <c r="E76" s="28" t="s">
        <v>107</v>
      </c>
      <c r="F76" s="29">
        <v>40000</v>
      </c>
      <c r="G76" s="29">
        <v>442.65</v>
      </c>
      <c r="H76" s="29">
        <f t="shared" si="21"/>
        <v>1216</v>
      </c>
      <c r="I76" s="29">
        <f t="shared" si="22"/>
        <v>1148</v>
      </c>
      <c r="J76" s="29">
        <f>1715.46+25</f>
        <v>1740.46</v>
      </c>
      <c r="K76" s="29">
        <f t="shared" si="23"/>
        <v>35452.89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114</v>
      </c>
      <c r="C77" s="8" t="s">
        <v>115</v>
      </c>
      <c r="D77" s="8" t="s">
        <v>20</v>
      </c>
      <c r="E77" s="17" t="s">
        <v>120</v>
      </c>
      <c r="F77" s="16">
        <v>70000</v>
      </c>
      <c r="G77" s="16">
        <v>5368.45</v>
      </c>
      <c r="H77" s="16">
        <f t="shared" si="21"/>
        <v>2128</v>
      </c>
      <c r="I77" s="16">
        <f t="shared" si="22"/>
        <v>2009</v>
      </c>
      <c r="J77" s="16">
        <v>25</v>
      </c>
      <c r="K77" s="16">
        <f t="shared" si="23"/>
        <v>60469.55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138</v>
      </c>
      <c r="C78" s="8" t="s">
        <v>115</v>
      </c>
      <c r="D78" s="8" t="s">
        <v>20</v>
      </c>
      <c r="E78" s="17" t="s">
        <v>108</v>
      </c>
      <c r="F78" s="16">
        <v>60000</v>
      </c>
      <c r="G78" s="16">
        <v>3486.65</v>
      </c>
      <c r="H78" s="16">
        <f t="shared" si="21"/>
        <v>1824</v>
      </c>
      <c r="I78" s="16">
        <f t="shared" si="22"/>
        <v>1722</v>
      </c>
      <c r="J78" s="16">
        <v>25</v>
      </c>
      <c r="K78" s="16">
        <f t="shared" si="23"/>
        <v>52942.35</v>
      </c>
      <c r="L78" s="9" t="s">
        <v>12</v>
      </c>
    </row>
    <row r="79" spans="1:12" s="2" customFormat="1" ht="39" customHeight="1" x14ac:dyDescent="0.25">
      <c r="A79" s="25">
        <v>65</v>
      </c>
      <c r="B79" s="8" t="s">
        <v>28</v>
      </c>
      <c r="C79" s="8" t="s">
        <v>74</v>
      </c>
      <c r="D79" s="8" t="s">
        <v>20</v>
      </c>
      <c r="E79" s="17" t="s">
        <v>107</v>
      </c>
      <c r="F79" s="18">
        <v>120000</v>
      </c>
      <c r="G79" s="16">
        <v>16809.939999999999</v>
      </c>
      <c r="H79" s="16">
        <f t="shared" si="21"/>
        <v>3648</v>
      </c>
      <c r="I79" s="16">
        <f t="shared" si="22"/>
        <v>3444</v>
      </c>
      <c r="J79" s="16">
        <v>25</v>
      </c>
      <c r="K79" s="16">
        <f>F79-G79-H79-I79-J79</f>
        <v>96073.06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31</v>
      </c>
      <c r="C80" s="8" t="s">
        <v>77</v>
      </c>
      <c r="D80" s="8" t="s">
        <v>20</v>
      </c>
      <c r="E80" s="17" t="s">
        <v>107</v>
      </c>
      <c r="F80" s="18">
        <v>150000</v>
      </c>
      <c r="G80" s="16">
        <v>23866.69</v>
      </c>
      <c r="H80" s="16">
        <f t="shared" si="21"/>
        <v>4560</v>
      </c>
      <c r="I80" s="16">
        <f t="shared" si="22"/>
        <v>4305</v>
      </c>
      <c r="J80" s="18">
        <f>25</f>
        <v>25</v>
      </c>
      <c r="K80" s="16">
        <f t="shared" ref="K80" si="24">F80-G80-H80-I80-J80</f>
        <v>117243.31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117</v>
      </c>
      <c r="C81" s="14" t="s">
        <v>104</v>
      </c>
      <c r="D81" s="8" t="s">
        <v>20</v>
      </c>
      <c r="E81" s="17" t="s">
        <v>107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:K82" si="25">F81-G81-H81-I81-J81</f>
        <v>25000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142</v>
      </c>
      <c r="C82" s="14" t="s">
        <v>104</v>
      </c>
      <c r="D82" s="8" t="s">
        <v>20</v>
      </c>
      <c r="E82" s="17" t="s">
        <v>107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25"/>
        <v>25000</v>
      </c>
      <c r="L82" s="9" t="s">
        <v>12</v>
      </c>
    </row>
    <row r="83" spans="1:12" x14ac:dyDescent="0.25">
      <c r="A83" s="26"/>
      <c r="B83" s="40" t="s">
        <v>0</v>
      </c>
      <c r="C83" s="41"/>
      <c r="D83" s="41"/>
      <c r="E83" s="42"/>
      <c r="F83" s="19">
        <f t="shared" ref="F83:K83" si="26">SUM(F15:F82)</f>
        <v>4871100</v>
      </c>
      <c r="G83" s="19">
        <f t="shared" si="26"/>
        <v>501264.66000000027</v>
      </c>
      <c r="H83" s="19">
        <f t="shared" si="26"/>
        <v>144844.6</v>
      </c>
      <c r="I83" s="19">
        <f t="shared" si="26"/>
        <v>138365.57</v>
      </c>
      <c r="J83" s="19">
        <f t="shared" si="26"/>
        <v>23950.979999999996</v>
      </c>
      <c r="K83" s="19">
        <f t="shared" si="26"/>
        <v>4062674.1900000009</v>
      </c>
      <c r="L83" s="10"/>
    </row>
    <row r="84" spans="1:12" x14ac:dyDescent="0.25">
      <c r="I84" s="5"/>
    </row>
    <row r="85" spans="1:12" ht="23.25" x14ac:dyDescent="0.35">
      <c r="D85" s="32"/>
      <c r="E85" s="32"/>
      <c r="F85" s="32"/>
      <c r="G85" s="32"/>
      <c r="H85" s="1"/>
      <c r="I85" s="1"/>
      <c r="J85" s="1"/>
      <c r="K85" s="1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G88" s="5"/>
    </row>
    <row r="89" spans="1:12" x14ac:dyDescent="0.25">
      <c r="G89" s="5"/>
    </row>
    <row r="90" spans="1:12" ht="15" customHeight="1" x14ac:dyDescent="0.25">
      <c r="B90" s="33" t="s">
        <v>1</v>
      </c>
      <c r="C90" s="33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25">
      <c r="B91" s="34" t="s">
        <v>15</v>
      </c>
      <c r="C91" s="34"/>
      <c r="D91" s="12"/>
      <c r="E91" s="12"/>
      <c r="F91" s="12"/>
      <c r="G91" s="12"/>
      <c r="H91" s="12"/>
      <c r="I91" s="34" t="s">
        <v>148</v>
      </c>
      <c r="J91" s="34"/>
      <c r="K91" s="34"/>
      <c r="L91" s="12"/>
    </row>
    <row r="92" spans="1:12" ht="34.5" customHeight="1" x14ac:dyDescent="0.5">
      <c r="B92" s="35" t="s">
        <v>2</v>
      </c>
      <c r="C92" s="35"/>
      <c r="D92" s="37"/>
      <c r="E92" s="37"/>
      <c r="F92" s="37"/>
      <c r="G92" s="11"/>
      <c r="H92" s="23"/>
      <c r="I92" s="36" t="s">
        <v>149</v>
      </c>
      <c r="J92" s="36"/>
      <c r="K92" s="36"/>
      <c r="L92" s="23"/>
    </row>
  </sheetData>
  <mergeCells count="23"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5:G85"/>
    <mergeCell ref="B90:C90"/>
    <mergeCell ref="B91:C91"/>
    <mergeCell ref="B92:C92"/>
    <mergeCell ref="I91:K91"/>
    <mergeCell ref="I92:K92"/>
    <mergeCell ref="D92:F92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2024-06</vt:lpstr>
      <vt:lpstr>'CNCCMDL Nómina Gral.  2024-06'!Títulos_a_imprimir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2024-07-09T13:49:45Z</cp:lastPrinted>
  <dcterms:created xsi:type="dcterms:W3CDTF">2017-05-22T18:01:49Z</dcterms:created>
  <dcterms:modified xsi:type="dcterms:W3CDTF">2024-07-09T13:50:55Z</dcterms:modified>
</cp:coreProperties>
</file>