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192.168.1.62\Planificación\PEI 2021-2024\POA\2023\Ejecucion fisica-financiera 2023\"/>
    </mc:Choice>
  </mc:AlternateContent>
  <xr:revisionPtr revIDLastSave="0" documentId="13_ncr:1_{2FF2CAE7-F34C-4FF2-BFA9-BBFE44490C62}" xr6:coauthVersionLast="47" xr6:coauthVersionMax="47" xr10:uidLastSave="{00000000-0000-0000-0000-000000000000}"/>
  <bookViews>
    <workbookView xWindow="-120" yWindow="-120" windowWidth="29040" windowHeight="15720" activeTab="4" xr2:uid="{EA61150B-A58E-420D-ADCA-EB7DE6F6B964}"/>
  </bookViews>
  <sheets>
    <sheet name="T1-2023" sheetId="1" r:id="rId1"/>
    <sheet name="T2-2023" sheetId="2" r:id="rId2"/>
    <sheet name="T3-2023 " sheetId="3" r:id="rId3"/>
    <sheet name="T4-2023" sheetId="4" r:id="rId4"/>
    <sheet name="Informe anual 2023" sheetId="5" r:id="rId5"/>
  </sheets>
  <externalReferences>
    <externalReference r:id="rId6"/>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41" i="5" l="1"/>
  <c r="AK41" i="5"/>
  <c r="AE41" i="5"/>
  <c r="W41" i="5" a="1"/>
  <c r="W41" i="5" s="1"/>
  <c r="AJ36" i="5"/>
  <c r="I25" i="4"/>
  <c r="J29" i="4"/>
  <c r="I29" i="4"/>
  <c r="C16" i="4"/>
  <c r="C15" i="4"/>
  <c r="C14" i="4"/>
  <c r="J29" i="3"/>
  <c r="I29" i="3"/>
  <c r="I25" i="3"/>
  <c r="C16" i="3"/>
  <c r="C15" i="3"/>
  <c r="C14" i="3"/>
  <c r="J29" i="2"/>
  <c r="I29" i="2"/>
  <c r="I25" i="2"/>
  <c r="C16" i="2"/>
  <c r="C15" i="2"/>
  <c r="C14" i="2"/>
  <c r="J29" i="1"/>
  <c r="I29" i="1"/>
  <c r="I25" i="1"/>
  <c r="C16" i="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<sst xmlns="http://schemas.openxmlformats.org/spreadsheetml/2006/main" count="357" uniqueCount="134">
  <si>
    <t>Informe de Evaluación Trimestral de las Metas Físicas-Financieras</t>
  </si>
  <si>
    <t>Código</t>
  </si>
  <si>
    <t>Documento Relacionado</t>
  </si>
  <si>
    <t>Fecha Versión</t>
  </si>
  <si>
    <t>Versión</t>
  </si>
  <si>
    <t>DEC-FOR013</t>
  </si>
  <si>
    <t>I -Información Instituciónal</t>
  </si>
  <si>
    <t>I.I - Completar los datos requeridos sobre la institución</t>
  </si>
  <si>
    <t>Capítulo</t>
  </si>
  <si>
    <t>0201 - Presidencia de la República</t>
  </si>
  <si>
    <t>Subcapítulo</t>
  </si>
  <si>
    <t>01 - Ministerio Administrativo de la Presidencia</t>
  </si>
  <si>
    <t>Unidad Ejecutora</t>
  </si>
  <si>
    <t>0010 - Consejo Nacional para el Cambio Climático y Mecanismo de Desarrollo Limpio</t>
  </si>
  <si>
    <t>Misión</t>
  </si>
  <si>
    <t>Trazar y establecer  políticas públicas y estrategias que lleven a una  transversalización del cambio climático y transición justa para  la prevención y mitigación de emisiones de gases de efecto invernadero y la adaptación a los efectos adversos del cambio climático, articulando a las entidades públicas, privadas y actores de la sociedad, de una manera inclusiva, impulsando acciones climáticas que conduzcan al desarrollo socioeconómico y sostenible, garantizando el aumento de la resiliencia territorial.</t>
  </si>
  <si>
    <t>Visión</t>
  </si>
  <si>
    <t>Ser líder en la transversalización de la Acción por el Clima en todos los sectores, llevando a la República Dominicana a ser una sociedad sostenible, mejorando su capacidad de adaptación, reduciendo la vulnerabilidad, baja en emisiones y más resiliente a los efectos e impactos negativos del cambio climático.</t>
  </si>
  <si>
    <t>II. Contribución a la Estrategia Nacional de Desarrollo</t>
  </si>
  <si>
    <t>Eje estratégico:</t>
  </si>
  <si>
    <t>Objetivo general:</t>
  </si>
  <si>
    <t>Objetivo(s) específico(s):</t>
  </si>
  <si>
    <t>4.3.1</t>
  </si>
  <si>
    <t>III. Información del Programa</t>
  </si>
  <si>
    <t>Nombre:</t>
  </si>
  <si>
    <t>24- Acciones para el cambio climático</t>
  </si>
  <si>
    <t>Descripción:</t>
  </si>
  <si>
    <t>Realizar acciones de dirección y coordinación de iniciativas, capacitaciones, así como asistencias en la formulación y el registro de iniciativas sobre cambio climático.</t>
  </si>
  <si>
    <r>
      <t>Beneficiarios:</t>
    </r>
    <r>
      <rPr>
        <sz val="12"/>
        <color rgb="FF000000"/>
        <rFont val="Century Gothic"/>
        <family val="2"/>
      </rPr>
      <t xml:space="preserve"> </t>
    </r>
  </si>
  <si>
    <t>Instituciones públicas, privadas y población en general.</t>
  </si>
  <si>
    <t>Resultado Asociado:</t>
  </si>
  <si>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</si>
  <si>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</si>
  <si>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</si>
  <si>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</si>
  <si>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</si>
  <si>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</si>
  <si>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</si>
  <si>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 xml:space="preserve"> Presupuesto Anual</t>
  </si>
  <si>
    <t>Programación Trimestral</t>
  </si>
  <si>
    <t>Ejecución Trimestral</t>
  </si>
  <si>
    <t>Avance</t>
  </si>
  <si>
    <t>Producto</t>
  </si>
  <si>
    <t>Indicador</t>
  </si>
  <si>
    <t>Física
(A)</t>
  </si>
  <si>
    <t>Financiera
(B)</t>
  </si>
  <si>
    <t>Física
(C)</t>
  </si>
  <si>
    <t>Financiera
(D)</t>
  </si>
  <si>
    <t>Física 
(E)</t>
  </si>
  <si>
    <t>Financiera 
 (F)</t>
  </si>
  <si>
    <t>Física 
(%)
 G=E/C</t>
  </si>
  <si>
    <t>Financiero 
(%) 
H=F/D</t>
  </si>
  <si>
    <t>6479 - Instituciones publicas y privadas reciben apoyo técnico para iniciativas de mitigación y adaptación al cambio climático</t>
  </si>
  <si>
    <t>Número de iniciativas asistidas</t>
  </si>
  <si>
    <t>\</t>
  </si>
  <si>
    <t>V.I - Información de Logros y Desviaciones por Producto</t>
  </si>
  <si>
    <t xml:space="preserve">Producto: </t>
  </si>
  <si>
    <t>6479 - Instituciones públicas y privadas reciben apoyo técnico para iniciativas de mitigación y adaptación al cambio climático</t>
  </si>
  <si>
    <t xml:space="preserve">Descripción del producto: </t>
  </si>
  <si>
    <t>A través de apoyo técnico, los actores relevantes en la gobernanza climática reciben asistencia para hacer frente al cambio climático mediante el incremento de sensibilización sobre el cambio climático con el objetivo último de tomar medidas de acción para mitigar sus causas y adaptarse a sus efectos adversos a través de políticas públicas y proyectos correspondientes.</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</si>
  <si>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</si>
  <si>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</si>
  <si>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</si>
  <si>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</si>
  <si>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</si>
  <si>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Reducir la vulnerabilidad al cambio climático y contribuir a la mitigación de sus causas, mediante las iniciativas de mitigación y adaptación de 25 en el año 2020 a 46 para el año 2023.</t>
  </si>
  <si>
    <t>El producto y su ejecución presenta un 90% de alcance a la meta, esta variación en la ejecución física es consecuencia de la movilización de recursos humanos en el final del último trimestre del 2022 e inicio del primer trimestre del 2023 de varias de las unidades técnicas y de apoyo que no permitieron concretar las metas pautadas. Estos recursos humanos que fueron desvinculados por renuncia y desahucio, a su vez, no fueron reemplazados en el plazo del primer trimestre del 2023, por lo que algunas metas fueron reprogramadas. Este mismo desvío lo podemos observar en la ejecución financiera que alcanza el 88% de ejecución aproximada por el excedente del presupuesto programado para el pago de recursos humanos.</t>
  </si>
  <si>
    <t xml:space="preserve">En el trimestre se programó apoyar  10 iniciativas para la  mitigación y adaptación al cambio climático con un presupuesto de RD$26,098,462.5 En ese sentido, se alcazaron la realización de  las 9 asistencias técnicas programadas, para  un logro del 90% de la meta.En cuanto a lo financiero se ejecutaron unos RD$ 22,926,734.02 lo que representa un 116% en relación a lo programado. 
</t>
  </si>
  <si>
    <t>4- Continuar con la sensibilización sobre el cambio climático y fortalecer la estrategia de educación a la ciudadanía en general.</t>
  </si>
  <si>
    <t>1- Desarrollar la actualización de la  propuesta de la estructura organizativa y su aprobación por el Ministerio de Administración pública, Según lo establecido en el Decreto No.541-20 que crea el Sistema Nacional de Medición, Reporte y Verificación de Gases de Efecto Invernadero de la República Dominicana (MRV) y la unidad de Registro de Proyectos de Acción Climática.</t>
  </si>
  <si>
    <t xml:space="preserve">2 - Seguir impulsando  el cambio de los vehículos institucionales a movilidad sostenible y demas acciones  en funcion con las buenas practicas compatibles con el clima </t>
  </si>
  <si>
    <t>3- Impulsar el desarrollo del sistema de Información donde se recopile los datos relevantes al cambio climático para que sean accesibles a las instituciones públicas, privadas y a la población en general.</t>
  </si>
  <si>
    <t>Programación Trimestral
T2-2023</t>
  </si>
  <si>
    <t>El producto y su ejecución en este trimestre presenta un alcance de del 108%, superando la meta física proyectada. Esta variación en la ejecución física se lograron gracias a la contratación de los Recursos Humanos en las plazas vacantes, además de que algunas iniciativas se apoyaron por prioridades definidas por la Presidencia y la alineación con las agendas de los miembros que componen el Consejo Nacional de Cambio Climático.</t>
  </si>
  <si>
    <t xml:space="preserve">En el trimestre se programó apoyar  12 iniciativas para la  mitigación y adaptación al cambio climático con un presupuesto de RD$26,098,462.5. En ese sentido, se superaron la realización de  las 13 asistencias técnicas programadas, para  un logro del 108% de la meta.En cuanto a lo financiero se ejecutaron unos RD$ 29,665,663.68 lo que representa un 114% en relación a lo programado. 
</t>
  </si>
  <si>
    <t>1- Continuar el seguimiento a la propuesta de la actualización de la estructura organizativa sometida ante el Ministerio de Administración pública, Según lo establecido en el Decreto No.541-20 que crea el Sistema Nacional de Medición, Reporte y Verificación de Gases de Efecto Invernadero de la República Dominicana (MRV) y la unidad de Registro de Proyectos de Acción Climática.</t>
  </si>
  <si>
    <t>3- Impulsar el desarrollo del sistema de Información geográfico donde se recopile los datos relevantes al cambio climático para que sean accesibles a las instituciones públicas, privadas y a la población en general.</t>
  </si>
  <si>
    <t>Programación Trimestral
T3-2023</t>
  </si>
  <si>
    <t xml:space="preserve">En el trimestre se programó apoyar  10 iniciativas para la  mitigación y adaptación al cambio climático con un presupuesto de RD$26,098,463.00. En ese sentido, se realizaron las 10 asistencias técnicas programadas, para  un logro del 100% de la meta.En cuanto a lo financiero se ejecutaron unos RD$ 26,279,557.00 lo que representa un 101% en relación a lo programado. 
</t>
  </si>
  <si>
    <t xml:space="preserve">El producto y su ejecución en este trimestre presenta un alcance de del 100%, logrando la meta física proyectada. </t>
  </si>
  <si>
    <t>Programación Trimestral
T4-2023</t>
  </si>
  <si>
    <t>1-  Implementar el modelo organizativo aprobado por el Ministerio de Administración pública (MAP, Dic 2023), actualizando el Manual de Funciones y solicitando las contrataciones del equipo especializado identificado para cumplir con lo establecido en el Decreto No.541-20 que crea el Sistema Nacional de Medición, Reporte y Verificación de Gases de Efecto Invernadero de la República Dominicana (MRV), la unidad de Registro de Proyectos de Acción Climática,  asi como otras funciones sustantivas como la investigación científica en ciencias de la tierra, el Atlas de Riesgo Climático de la República Dominicana, fortalecimiento y de la coordinación sectorial e internacional.</t>
  </si>
  <si>
    <t xml:space="preserve">5- Impulsar los proyectos e inicitivas en el marco de la estrategia a largo plazo de descarbonización </t>
  </si>
  <si>
    <t xml:space="preserve">En el trimestre se programó apoyar  14 iniciativas para la  mitigación y adaptación al cambio climático con un presupuesto de RD$35,728,912.50. En ese sentido, se realizaron las 14 asistencias técnicas programadas, para  un logro del 100% de la meta física.En cuanto a lo financiero se ejecutaron unos RD$ 39,046,828.18 lo que representa un 109% en relación a lo programado. 
</t>
  </si>
  <si>
    <t>Informe de evaluación anual de las metas físicas-financieras</t>
  </si>
  <si>
    <t>Capítulo:</t>
  </si>
  <si>
    <t>Sub-Capítulo:</t>
  </si>
  <si>
    <t>Unidad Ejecutora:</t>
  </si>
  <si>
    <t>I. ASPECTOS GENERALES:</t>
  </si>
  <si>
    <t>Misión:</t>
  </si>
  <si>
    <t>Visión:</t>
  </si>
  <si>
    <t>II. CONTRIBUCIÓN A LA ESTRATEGIA NACIONAL DE DESARROLLO Y AL PLAN NACIONAL PLURIANUAL DEL SECTOR PÚBLICO</t>
  </si>
  <si>
    <t>4 - Desarrollo Sostenible</t>
  </si>
  <si>
    <t>4.3 - Adecuada adaptación al cambio climático</t>
  </si>
  <si>
    <t>4.3.1 - Reducir la vulnerabilidad, avanzar en la adaptación a los efectos del cambio climático y contribuir a la mitigación de sus causas.</t>
  </si>
  <si>
    <r>
      <rPr>
        <b/>
        <sz val="11"/>
        <color rgb="FF1F4E78"/>
        <rFont val="Century Gothic"/>
        <family val="2"/>
      </rPr>
      <t>III. (</t>
    </r>
    <r>
      <rPr>
        <b/>
        <sz val="11"/>
        <color rgb="FF1F4E78"/>
        <rFont val="Century Gothic"/>
        <family val="2"/>
      </rPr>
      <t>11</t>
    </r>
    <r>
      <rPr>
        <b/>
        <sz val="11"/>
        <color rgb="FF1F4E78"/>
        <rFont val="Century Gothic"/>
        <family val="2"/>
      </rPr>
      <t xml:space="preserve">) INFORMACION DEL PROGRAMA: </t>
    </r>
  </si>
  <si>
    <t xml:space="preserve">Nombre del programa: </t>
  </si>
  <si>
    <t>¿En qué consiste el programa?</t>
  </si>
  <si>
    <t>¿Quiénes son los beneficiarios del programa?</t>
  </si>
  <si>
    <t>Resultado al que contribuye el programa:</t>
  </si>
  <si>
    <r>
      <rPr>
        <b/>
        <sz val="11"/>
        <color rgb="FF1F4E78"/>
        <rFont val="Century Gothic"/>
        <family val="2"/>
      </rPr>
      <t>IV. (</t>
    </r>
    <r>
      <rPr>
        <b/>
        <sz val="11"/>
        <color rgb="FF1F4E78"/>
        <rFont val="Century Gothic"/>
        <family val="2"/>
      </rPr>
      <t>11</t>
    </r>
    <r>
      <rPr>
        <b/>
        <sz val="11"/>
        <color rgb="FF1F4E78"/>
        <rFont val="Century Gothic"/>
        <family val="2"/>
      </rPr>
      <t>)  REPORTE DEL PRESUPUESTO FÍSICA-FINANCIERA DE LOS PRODUCTOS</t>
    </r>
  </si>
  <si>
    <t xml:space="preserve">Cuadro: Desempeño financiero por programa </t>
  </si>
  <si>
    <t>Porcentaje de Ejecución</t>
  </si>
  <si>
    <t xml:space="preserve">PROGRAMACIÓN Y EJECUCIÓN ANUAL DE LAS METAS </t>
  </si>
  <si>
    <t/>
  </si>
  <si>
    <t xml:space="preserve"> Presupuesto Anual </t>
  </si>
  <si>
    <t xml:space="preserve">Programación Anual </t>
  </si>
  <si>
    <t>Ejecución Anual</t>
  </si>
  <si>
    <t>Cumplimiento</t>
  </si>
  <si>
    <t>PRODUCTO</t>
  </si>
  <si>
    <t>UNIDAD DE MEDIDA</t>
  </si>
  <si>
    <t>Metas</t>
  </si>
  <si>
    <t xml:space="preserve">Monto Financiero </t>
  </si>
  <si>
    <t>Programación Física Anual   
 (A)</t>
  </si>
  <si>
    <t>Programación Financiera Anual
(B)</t>
  </si>
  <si>
    <t>Ejecución Física Anual 
(C)</t>
  </si>
  <si>
    <t>Ejecución Financiera Anual
 (D)</t>
  </si>
  <si>
    <t>Física % E=C/A</t>
  </si>
  <si>
    <t>Financiero % 
F=D/B</t>
  </si>
  <si>
    <r>
      <rPr>
        <b/>
        <sz val="11"/>
        <color rgb="FF1F4E78"/>
        <rFont val="Century Gothic"/>
        <family val="2"/>
      </rPr>
      <t>V. (</t>
    </r>
    <r>
      <rPr>
        <b/>
        <sz val="11"/>
        <color rgb="FF1F4E78"/>
        <rFont val="Century Gothic"/>
        <family val="2"/>
      </rPr>
      <t>11</t>
    </r>
    <r>
      <rPr>
        <b/>
        <sz val="11"/>
        <color rgb="FF1F4E78"/>
        <rFont val="Century Gothic"/>
        <family val="2"/>
      </rPr>
      <t>)</t>
    </r>
    <r>
      <rPr>
        <b/>
        <sz val="11"/>
        <color rgb="FF000000"/>
        <rFont val="Century Gothic"/>
        <family val="2"/>
      </rPr>
      <t xml:space="preserve">  </t>
    </r>
    <r>
      <rPr>
        <b/>
        <sz val="11"/>
        <color rgb="FF1F4E78"/>
        <rFont val="Century Gothic"/>
        <family val="2"/>
      </rPr>
      <t>ANÁLISIS DE LOS LOGROS Y DESVIACIONES:</t>
    </r>
  </si>
  <si>
    <t>Producto:</t>
  </si>
  <si>
    <t>Descripción del producto:</t>
  </si>
  <si>
    <t>Logros Alcanzados:</t>
  </si>
  <si>
    <r>
      <rPr>
        <b/>
        <sz val="11"/>
        <color rgb="FF1F4E78"/>
        <rFont val="Century Gothic"/>
        <family val="2"/>
      </rPr>
      <t>VI. (</t>
    </r>
    <r>
      <rPr>
        <b/>
        <sz val="11"/>
        <color rgb="FF1F4E78"/>
        <rFont val="Century Gothic"/>
        <family val="2"/>
      </rPr>
      <t>11</t>
    </r>
    <r>
      <rPr>
        <b/>
        <sz val="11"/>
        <color rgb="FF1F4E78"/>
        <rFont val="Century Gothic"/>
        <family val="2"/>
      </rPr>
      <t>)</t>
    </r>
    <r>
      <rPr>
        <b/>
        <sz val="11"/>
        <color rgb="FF000000"/>
        <rFont val="Century Gothic"/>
        <family val="2"/>
      </rPr>
      <t xml:space="preserve">  </t>
    </r>
    <r>
      <rPr>
        <b/>
        <sz val="11"/>
        <color rgb="FF1F4E78"/>
        <rFont val="Century Gothic"/>
        <family val="2"/>
      </rPr>
      <t>OPORTUNIDADES DE MEJORA:</t>
    </r>
  </si>
  <si>
    <t>Reducir la vulnerabilidad al cambio climático y contribuir a la mitigación de sus causas, mediante 46 iniciativas de mitigación y adaptación para el año 2023.</t>
  </si>
  <si>
    <t>24- Formulación de Políticas para la mitigación y adaptación del Cambio Climático</t>
  </si>
  <si>
    <t>Su objetivo es liderar y coordinar acciones efectivas para abordar el cambio climático, brindando capacitación y apoyo en la formulación y registro de iniciativas relacionadas con este importante tema. Por medio de este programa se brindan las herramientas y recursos necesarios para que las comunidades y organizaciones puedan tomar medidas concretas para proteger el medio ambiente y hacer frente a los desafíos del cambio climático.</t>
  </si>
  <si>
    <t>En el año 2023, se llevó a cabo la ejecución de 46 iniciativas de mitigación y adaptación al cambio climático con un presupuesto inicial de RD$118,280,481.00. Se logró asistir a 48 de estas iniciativas, alcanzando un sobrecumplimiento de metas del 104% y una ejecución financiera de RD$122,537,060.78, representando también un 104% con respecto a lo programado.
Destacamos entre las iniciativas impulsadas los financiamientos canalizados del proyecto de cooperación técnica "From Ridge to Reef" dentro del programa "People, Nature and Climate" (Pueblos, Naturaleza y Clima), financiado por los Fondos de Inversión para el Clima (CIF). El proyecto, con un monto inicial de 500 mil dólares, forma parte de los más de 34 millones contemplados para su ejecución. República Dominicana fue seleccionada entre cuatro países gracias a la gestión del Consejo Nacional para el Cambio Climático y Mecanismo de Desarrollo Limpio (CNCCMDL). Este proyecto tiene como objetivo impulsar el crecimiento económico y la resiliencia en comunidades desde las montañas hasta la costa, mediante la implementación de prácticas sostenibles en la agricultura, ganadería y pesca. El Ministerio de Agricultura será el encargado de llevar a cabo la implementación gracias a este financiamiento.
Otra iniciativa relevante se relaciona con el mercado de carbono, donde se alcanzó un acuerdo de plan piloto en el programa Acelerador de Transmisión Eléctrica (ETA), con la participación de fundaciones como las de Jeff Bezos y Rockefeller, el Banco Mundial y el Departamento de Estado de Estados Unidos. Este acuerdo tiene como objetivo generar créditos de carbono para el sector energético dominicano.
Adicionalmente, en el año 2023, la República Dominicana obtuvo la participación en el programa Aceleración de la Transición de la Matriz de Carbón (ACT) con el Banco Interamericano de Desarrollo (BID) y el Ministerio de Energía y Minas (MEM). Este programa, que inició con una asistencia técnica de 500,000.00 dólares para el desarrollo de un plan de inversión, contará con un financiamiento concesional de 85,000,000.00 dólares para la implementación del plan centrado en la transición del sector energético.
Además, destacamos otras iniciativas como el proyecto "Sistema Nacional de Alerta Temprana Multiamenaza de República Dominicana", el proyecto regional "Fortalecimiento de capacidades, seguridad y resiliencia de infraestructura crítica en República Dominicana, Cuba y Haití" aprobado por la Coalición para las Infraestructuras Resilientes ante Desastres (CDRI), y la finalización exitosa del proyecto "Generación de Capacidades en la Administración Pública para la Construcción de Resiliencia Climática en los Sectores y Servicios Claves para la Población", financiado por la Agencia Española de Cooperación Internacional para el Desarrollo (AECID). Este último proyecto logró sensibilizar a 1,560 personas, promoviendo la eficiencia energética, el reciclaje, la reducción de contaminantes generadores de gases de efecto invernadero (GEI) y abordando temas relacionados con la transformación del clima, la resiliencia climática, la salud y el cambio climático, incluyendo la Acción por el Empoderamiento Climático (ACE).</t>
  </si>
  <si>
    <t xml:space="preserve">La desviación en la ejecución física es ligera de apenas un 4%, lo que no es significativo aunque refleja en el esfuerzo realizado por la institución en la articulación y en poner capacidades a servicio  de todas las instituciones que lo integran y de los más diversos ámbitos de la sociedad. 
</t>
  </si>
  <si>
    <t xml:space="preserve">1-Implementar el modelo organizativo aprobado por el Ministerio de Administración pública (MAP, Dic 2023), actualizando el Manual de Funciones y solicitando las contrataciones del equipo especializado identificado para cumplir con lo establecido en el Decreto No.541-20 que crea el Sistema Nacional de Medición, Reporte y Verificación de Gases de Efecto Invernadero de la República Dominicana (MRV), la unidad de Registro de Proyectos de Acción Climática, así como otras funciones sustantivas como la investigación científica en ciencias de la tierra, el Atlas de Riesgo Climático de la República Dominicana, fortalecimiento y de la coordinación sectorial e internacional.									
</t>
  </si>
  <si>
    <t>2- Seguir impulsando el cambio de los vehículos institucionales a movilidad sostenible y demás acciones  en función con las buenas prácticas compatibles con el clima.</t>
  </si>
  <si>
    <t>3- Impulsar el desarrollo del sistema de Información geográfico donde se recopile los datos relevantes al cambio climático para que sean accesibles a las instituciones públicas, privadas y a la población en genera</t>
  </si>
  <si>
    <t xml:space="preserve">4- Continuar con la sensibilización sobre el cambio climático y fortalecer la estrategia de educación a la ciudadanía en general.		</t>
  </si>
  <si>
    <t xml:space="preserve">5- Impulsar los proyectos e iniciativas en el marco de la estrategia a largo plazo de descarbonización.	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</si>
</sst>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dd/mm/yyyy;@"/>
    <numFmt numFmtId="165" formatCode="[$-10409]#,##0;\-#,##0"/>
    <numFmt numFmtId="166" formatCode="[$-10409]#,##0.00;\-#,##0.00"/>
    <numFmt numFmtId="167" formatCode="0.0%"/>
    <numFmt numFmtId="168" formatCode="[$-10409]0\ %"/>
    <numFmt numFmtId="169" formatCode="[$-10409]0%"/>
  </numFmts>
  <fonts count="39"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i/>
      <sz val="10"/>
      <color theme="1"/>
      <name val="Calibri"/>
      <family val="2"/>
      <scheme val="minor"/>
    </font>
    <font>
      <i/>
      <sz val="11"/>
      <color theme="1"/>
      <name val="Calibri"/>
      <family val="2"/>
      <scheme val="minor"/>
    </font>
    <font>
      <sz val="11"/>
      <name val="Calibri"/>
      <family val="2"/>
    </font>
    <font>
      <sz val="10"/>
      <color theme="1"/>
      <name val="Calibri"/>
      <family val="2"/>
      <scheme val="minor"/>
    </font>
    <font>
      <sz val="8"/>
      <color theme="1"/>
      <name val="Calibri"/>
      <family val="2"/>
      <scheme val="minor"/>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i/>
      <sz val="11"/>
      <name val="Calibri"/>
      <family val="2"/>
      <scheme val="minor"/>
    </font>
    <font>
      <sz val="11"/>
      <name val="Calibri"/>
      <family val="2"/>
      <scheme val="minor"/>
    </font>
    <font>
      <b/>
      <sz val="11"/>
      <color theme="0"/>
      <name val="Century Gothic"/>
      <family val="2"/>
    </font>
    <font>
      <sz val="11"/>
      <name val="Century Gothic"/>
      <family val="2"/>
    </font>
    <font>
      <sz val="10"/>
      <name val="Calibri"/>
      <family val="2"/>
    </font>
    <font>
      <b/>
      <sz val="10"/>
      <name val="Calibri"/>
      <family val="2"/>
    </font>
    <font>
      <b/>
      <sz val="14"/>
      <color rgb="FF000000"/>
      <name val="Century Gothic"/>
      <family val="2"/>
    </font>
    <font>
      <b/>
      <sz val="11"/>
      <color rgb="FF000000"/>
      <name val="Century Gothic"/>
      <family val="2"/>
    </font>
    <font>
      <sz val="11"/>
      <color rgb="FF000000"/>
      <name val="Century Gothic"/>
      <family val="2"/>
    </font>
    <font>
      <b/>
      <sz val="12"/>
      <color rgb="FF1F4E78"/>
      <name val="Century Gothic"/>
      <family val="2"/>
    </font>
    <font>
      <b/>
      <sz val="11"/>
      <color rgb="FF1F4E78"/>
      <name val="Century Gothic"/>
      <family val="2"/>
    </font>
    <font>
      <b/>
      <sz val="10"/>
      <color rgb="FF1F4E78"/>
      <name val="Century Gothic"/>
      <family val="2"/>
    </font>
    <font>
      <b/>
      <sz val="9"/>
      <color rgb="FF1F4E78"/>
      <name val="Calibri"/>
      <family val="2"/>
    </font>
    <font>
      <sz val="8"/>
      <color rgb="FF4D4D4D"/>
      <name val="Calibri"/>
      <family val="2"/>
    </font>
    <font>
      <sz val="10"/>
      <color rgb="FF000000"/>
      <name val="Arial"/>
      <family val="2"/>
    </font>
    <font>
      <b/>
      <sz val="9"/>
      <color rgb="FF000000"/>
      <name val="Calibri"/>
      <family val="2"/>
    </font>
    <font>
      <sz val="8"/>
      <name val="Calibri"/>
      <family val="2"/>
    </font>
    <font>
      <sz val="7"/>
      <color rgb="FF4D4D4D"/>
      <name val="Calibri"/>
      <family val="2"/>
    </font>
    <font>
      <sz val="5"/>
      <name val="Calibri"/>
      <family val="2"/>
    </font>
  </fonts>
  <fills count="13">
    <fill>
      <patternFill patternType="none"/>
    </fill>
    <fill>
      <patternFill patternType="gray125"/>
    </fill>
    <fill>
      <patternFill patternType="solid">
        <fgColor theme="0"/>
        <bgColor indexed="64"/>
      </patternFill>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rgb="FFDDEBF7"/>
        <bgColor rgb="FFDDEBF7"/>
      </patternFill>
    </fill>
    <fill>
      <patternFill patternType="solid">
        <fgColor rgb="FFF5F5F5"/>
        <bgColor rgb="FFF5F5F5"/>
      </patternFill>
    </fill>
    <fill>
      <patternFill patternType="solid">
        <fgColor rgb="FFD3D3D3"/>
        <bgColor rgb="FFD3D3D3"/>
      </patternFill>
    </fill>
  </fills>
  <borders count="49">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rgb="FFD3D3D3"/>
      </left>
      <right style="thin">
        <color rgb="FFD3D3D3"/>
      </right>
      <top style="thin">
        <color rgb="FFD3D3D3"/>
      </top>
      <bottom style="thin">
        <color rgb="FFD3D3D3"/>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rgb="FFD3D3D3"/>
      </right>
      <top style="thin">
        <color indexed="64"/>
      </top>
      <bottom style="thin">
        <color rgb="FFD3D3D3"/>
      </bottom>
      <diagonal/>
    </border>
    <border>
      <left/>
      <right/>
      <top style="thin">
        <color indexed="64"/>
      </top>
      <bottom style="thin">
        <color rgb="FFD3D3D3"/>
      </bottom>
      <diagonal/>
    </border>
    <border>
      <left/>
      <right style="thin">
        <color indexed="64"/>
      </right>
      <top style="thin">
        <color indexed="64"/>
      </top>
      <bottom style="thin">
        <color rgb="FFD3D3D3"/>
      </bottom>
      <diagonal/>
    </border>
    <border>
      <left style="thin">
        <color indexed="64"/>
      </left>
      <right style="thin">
        <color rgb="FFD3D3D3"/>
      </right>
      <top style="thin">
        <color rgb="FFD3D3D3"/>
      </top>
      <bottom style="thin">
        <color rgb="FFD3D3D3"/>
      </bottom>
      <diagonal/>
    </border>
    <border>
      <left/>
      <right style="thin">
        <color indexed="64"/>
      </right>
      <top style="thin">
        <color rgb="FFD3D3D3"/>
      </top>
      <bottom style="thin">
        <color rgb="FFD3D3D3"/>
      </bottom>
      <diagonal/>
    </border>
    <border>
      <left style="thin">
        <color indexed="64"/>
      </left>
      <right style="thin">
        <color rgb="FFD3D3D3"/>
      </right>
      <top style="thin">
        <color rgb="FFD3D3D3"/>
      </top>
      <bottom style="thin">
        <color indexed="64"/>
      </bottom>
      <diagonal/>
    </border>
    <border>
      <left/>
      <right/>
      <top style="thin">
        <color rgb="FFD3D3D3"/>
      </top>
      <bottom style="thin">
        <color indexed="64"/>
      </bottom>
      <diagonal/>
    </border>
    <border>
      <left/>
      <right style="thin">
        <color rgb="FFD3D3D3"/>
      </right>
      <top style="thin">
        <color rgb="FFD3D3D3"/>
      </top>
      <bottom style="thin">
        <color indexed="64"/>
      </bottom>
      <diagonal/>
    </border>
    <border>
      <left style="thin">
        <color rgb="FFD3D3D3"/>
      </left>
      <right style="thin">
        <color rgb="FFD3D3D3"/>
      </right>
      <top style="thin">
        <color rgb="FFD3D3D3"/>
      </top>
      <bottom style="thin">
        <color indexed="64"/>
      </bottom>
      <diagonal/>
    </border>
    <border>
      <left/>
      <right style="thin">
        <color indexed="64"/>
      </right>
      <top style="thin">
        <color rgb="FFD3D3D3"/>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46">
    <xf numFmtId="0" fontId="0" fillId="0" borderId="0" xfId="0"/>
    <xf numFmtId="0" fontId="3" fillId="2" borderId="1" xfId="0" applyFont="1" applyFill="1" applyBorder="1" applyAlignment="1">
      <alignment vertical="top" wrapText="1"/>
    </xf>
    <xf numFmtId="0" fontId="0" fillId="0" borderId="0" xfId="0" applyProtection="1">
      <protection locked="0"/>
    </xf>
    <xf numFmtId="0" fontId="3" fillId="2" borderId="5" xfId="0" applyFont="1" applyFill="1" applyBorder="1" applyAlignment="1">
      <alignment vertical="top"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3" fillId="2" borderId="9" xfId="0" applyFont="1" applyFill="1" applyBorder="1" applyAlignment="1">
      <alignment vertical="top" wrapText="1"/>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9" fillId="0" borderId="17" xfId="0" applyFont="1" applyBorder="1" applyAlignment="1">
      <alignment vertical="center"/>
    </xf>
    <xf numFmtId="0" fontId="2" fillId="0" borderId="17" xfId="0" applyFont="1" applyBorder="1"/>
    <xf numFmtId="0" fontId="9" fillId="0" borderId="25" xfId="0" applyFont="1" applyBorder="1" applyAlignment="1">
      <alignment vertical="center"/>
    </xf>
    <xf numFmtId="0" fontId="12" fillId="0" borderId="0" xfId="0" applyFont="1" applyProtection="1">
      <protection locked="0"/>
    </xf>
    <xf numFmtId="0" fontId="13" fillId="7" borderId="19"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0" fillId="0" borderId="17" xfId="0" applyBorder="1"/>
    <xf numFmtId="0" fontId="18" fillId="9" borderId="33" xfId="0" applyFont="1" applyFill="1" applyBorder="1" applyAlignment="1">
      <alignment horizontal="center" vertical="center" wrapText="1" readingOrder="1"/>
    </xf>
    <xf numFmtId="0" fontId="18" fillId="9" borderId="34" xfId="0" applyFont="1" applyFill="1" applyBorder="1" applyAlignment="1">
      <alignment horizontal="center" vertical="center" wrapText="1" readingOrder="1"/>
    </xf>
    <xf numFmtId="0" fontId="18" fillId="9" borderId="35" xfId="0" applyFont="1" applyFill="1" applyBorder="1" applyAlignment="1">
      <alignment horizontal="center" vertical="center" wrapText="1" readingOrder="1"/>
    </xf>
    <xf numFmtId="0" fontId="19" fillId="0" borderId="27" xfId="0" applyFont="1" applyBorder="1" applyAlignment="1" applyProtection="1">
      <alignment vertical="top" wrapText="1"/>
      <protection locked="0"/>
    </xf>
    <xf numFmtId="0" fontId="19" fillId="0" borderId="31" xfId="0" applyFont="1" applyBorder="1" applyAlignment="1" applyProtection="1">
      <alignment vertical="top" wrapText="1"/>
      <protection locked="0"/>
    </xf>
    <xf numFmtId="165" fontId="19" fillId="0" borderId="31" xfId="0" applyNumberFormat="1" applyFont="1" applyBorder="1" applyAlignment="1" applyProtection="1">
      <alignment horizontal="center" vertical="center" wrapText="1" readingOrder="1"/>
      <protection locked="0"/>
    </xf>
    <xf numFmtId="166" fontId="19" fillId="0" borderId="31" xfId="0" applyNumberFormat="1" applyFont="1" applyBorder="1" applyAlignment="1" applyProtection="1">
      <alignment horizontal="center" vertical="center" wrapText="1" readingOrder="1"/>
      <protection locked="0"/>
    </xf>
    <xf numFmtId="9" fontId="19" fillId="8" borderId="31" xfId="2" applyFont="1" applyFill="1" applyBorder="1" applyAlignment="1" applyProtection="1">
      <alignment horizontal="center" vertical="center" wrapText="1" readingOrder="1"/>
      <protection locked="0"/>
    </xf>
    <xf numFmtId="9" fontId="19" fillId="8" borderId="28"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8" fillId="6" borderId="17"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8" xfId="0" applyFont="1" applyFill="1" applyBorder="1" applyAlignment="1">
      <alignment horizontal="left" vertical="center" wrapText="1"/>
    </xf>
    <xf numFmtId="0" fontId="23" fillId="0" borderId="0" xfId="0" quotePrefix="1" applyFont="1" applyAlignment="1">
      <alignment vertical="top" wrapText="1" readingOrder="1"/>
    </xf>
    <xf numFmtId="0" fontId="12" fillId="0" borderId="0" xfId="0" applyFont="1" applyAlignment="1">
      <alignment vertical="center" readingOrder="1"/>
    </xf>
    <xf numFmtId="0" fontId="28" fillId="0" borderId="0" xfId="0" applyFont="1" applyAlignment="1">
      <alignment horizontal="justify" vertical="center" wrapText="1" readingOrder="1"/>
    </xf>
    <xf numFmtId="0" fontId="28" fillId="0" borderId="0" xfId="0" applyFont="1" applyAlignment="1">
      <alignment vertical="center" wrapText="1" readingOrder="1"/>
    </xf>
    <xf numFmtId="0" fontId="12" fillId="0" borderId="0" xfId="0" applyFont="1" applyAlignment="1">
      <alignment horizontal="justify" vertical="center" readingOrder="1"/>
    </xf>
    <xf numFmtId="0" fontId="35" fillId="11" borderId="36" xfId="0" applyFont="1" applyFill="1" applyBorder="1" applyAlignment="1">
      <alignment horizontal="center" vertical="center" wrapText="1" readingOrder="1"/>
    </xf>
    <xf numFmtId="165" fontId="37" fillId="0" borderId="47" xfId="0" applyNumberFormat="1" applyFont="1" applyBorder="1" applyAlignment="1">
      <alignment horizontal="center" vertical="center" wrapText="1" readingOrder="1"/>
    </xf>
    <xf numFmtId="0" fontId="38" fillId="0" borderId="0" xfId="0" applyFont="1" applyAlignment="1">
      <alignment vertical="center" readingOrder="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14" fillId="7" borderId="25" xfId="0" applyFont="1" applyFill="1" applyBorder="1" applyAlignment="1">
      <alignment horizontal="center" vertical="center" wrapText="1"/>
    </xf>
    <xf numFmtId="0" fontId="0" fillId="4" borderId="17" xfId="0" applyFill="1" applyBorder="1" applyAlignment="1">
      <alignment horizontal="center"/>
    </xf>
    <xf numFmtId="0" fontId="0" fillId="4" borderId="0" xfId="0" applyFill="1" applyAlignment="1">
      <alignment horizontal="center"/>
    </xf>
    <xf numFmtId="0" fontId="0" fillId="4" borderId="18" xfId="0" applyFill="1" applyBorder="1" applyAlignment="1">
      <alignment horizontal="center"/>
    </xf>
    <xf numFmtId="0" fontId="7" fillId="5" borderId="17" xfId="0" applyFont="1" applyFill="1" applyBorder="1" applyAlignment="1">
      <alignment horizontal="left" vertical="center"/>
    </xf>
    <xf numFmtId="0" fontId="7" fillId="5" borderId="0" xfId="0" applyFont="1" applyFill="1" applyAlignment="1">
      <alignment horizontal="left" vertical="center"/>
    </xf>
    <xf numFmtId="0" fontId="7" fillId="5" borderId="18" xfId="0" applyFont="1" applyFill="1" applyBorder="1" applyAlignment="1">
      <alignment horizontal="left" vertical="center"/>
    </xf>
    <xf numFmtId="0" fontId="8" fillId="6" borderId="17" xfId="0" applyFont="1" applyFill="1" applyBorder="1" applyAlignment="1">
      <alignment horizontal="left" vertical="center"/>
    </xf>
    <xf numFmtId="0" fontId="8" fillId="6" borderId="0" xfId="0" applyFont="1" applyFill="1" applyAlignment="1">
      <alignment horizontal="left" vertical="center"/>
    </xf>
    <xf numFmtId="0" fontId="8" fillId="6" borderId="18" xfId="0" applyFont="1" applyFill="1" applyBorder="1" applyAlignment="1">
      <alignment horizontal="left" vertical="center"/>
    </xf>
    <xf numFmtId="49" fontId="10" fillId="0" borderId="19" xfId="0" quotePrefix="1" applyNumberFormat="1" applyFont="1" applyBorder="1" applyAlignment="1" applyProtection="1">
      <alignment horizontal="left" vertical="center" wrapText="1"/>
      <protection locked="0"/>
    </xf>
    <xf numFmtId="49" fontId="10" fillId="0" borderId="20" xfId="0" quotePrefix="1" applyNumberFormat="1" applyFont="1" applyBorder="1" applyAlignment="1" applyProtection="1">
      <alignment horizontal="left" vertical="center" wrapText="1"/>
      <protection locked="0"/>
    </xf>
    <xf numFmtId="49" fontId="10" fillId="0" borderId="21" xfId="0" quotePrefix="1" applyNumberFormat="1" applyFont="1" applyBorder="1" applyAlignment="1" applyProtection="1">
      <alignment horizontal="left" vertical="center" wrapText="1"/>
      <protection locked="0"/>
    </xf>
    <xf numFmtId="49" fontId="10" fillId="0" borderId="22" xfId="0" quotePrefix="1" applyNumberFormat="1" applyFont="1" applyBorder="1" applyAlignment="1" applyProtection="1">
      <alignment horizontal="left" vertical="center" wrapText="1"/>
      <protection locked="0"/>
    </xf>
    <xf numFmtId="49" fontId="10" fillId="0" borderId="23" xfId="0" quotePrefix="1" applyNumberFormat="1" applyFont="1" applyBorder="1" applyAlignment="1" applyProtection="1">
      <alignment horizontal="left" vertical="center" wrapText="1"/>
      <protection locked="0"/>
    </xf>
    <xf numFmtId="49" fontId="10" fillId="0" borderId="24" xfId="0" quotePrefix="1" applyNumberFormat="1"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3" fillId="7" borderId="25" xfId="0" applyFont="1" applyFill="1" applyBorder="1" applyAlignment="1">
      <alignment horizontal="center" vertical="center" wrapText="1"/>
    </xf>
    <xf numFmtId="39" fontId="12" fillId="0" borderId="26" xfId="1" applyNumberFormat="1" applyFont="1" applyFill="1" applyBorder="1" applyAlignment="1" applyProtection="1">
      <alignment horizontal="center" vertical="center" wrapText="1" readingOrder="1"/>
      <protection locked="0"/>
    </xf>
    <xf numFmtId="39" fontId="12" fillId="0" borderId="27" xfId="1" applyNumberFormat="1" applyFont="1" applyFill="1" applyBorder="1" applyAlignment="1" applyProtection="1">
      <alignment horizontal="center" vertical="center" wrapText="1" readingOrder="1"/>
      <protection locked="0"/>
    </xf>
    <xf numFmtId="39" fontId="12" fillId="0" borderId="28" xfId="1" applyNumberFormat="1" applyFont="1" applyFill="1" applyBorder="1" applyAlignment="1" applyProtection="1">
      <alignment horizontal="center" vertical="center" wrapText="1" readingOrder="1"/>
      <protection locked="0"/>
    </xf>
    <xf numFmtId="39" fontId="12" fillId="0" borderId="29" xfId="1" applyNumberFormat="1" applyFont="1" applyFill="1" applyBorder="1" applyAlignment="1" applyProtection="1">
      <alignment horizontal="center" vertical="center" wrapText="1" readingOrder="1"/>
      <protection locked="0"/>
    </xf>
    <xf numFmtId="9" fontId="12" fillId="8" borderId="28" xfId="2" applyFont="1" applyFill="1" applyBorder="1" applyAlignment="1" applyProtection="1">
      <alignment horizontal="center" vertical="center" wrapText="1" readingOrder="1"/>
    </xf>
    <xf numFmtId="9" fontId="12" fillId="8" borderId="30" xfId="2" applyFont="1" applyFill="1" applyBorder="1" applyAlignment="1" applyProtection="1">
      <alignment horizontal="center" vertical="center" wrapText="1" readingOrder="1"/>
    </xf>
    <xf numFmtId="0" fontId="11" fillId="0" borderId="0" xfId="0" applyFont="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6" fillId="7" borderId="26" xfId="0" applyFont="1" applyFill="1" applyBorder="1" applyAlignment="1">
      <alignment horizontal="center" vertical="center" wrapText="1" readingOrder="1"/>
    </xf>
    <xf numFmtId="0" fontId="16" fillId="7" borderId="27" xfId="0" applyFont="1" applyFill="1" applyBorder="1" applyAlignment="1">
      <alignment horizontal="center" vertical="center" wrapText="1" readingOrder="1"/>
    </xf>
    <xf numFmtId="0" fontId="16" fillId="7" borderId="28" xfId="0" applyFont="1" applyFill="1" applyBorder="1" applyAlignment="1">
      <alignment horizontal="center" vertical="center" wrapText="1" readingOrder="1"/>
    </xf>
    <xf numFmtId="0" fontId="16" fillId="7" borderId="29" xfId="0" applyFont="1" applyFill="1" applyBorder="1" applyAlignment="1">
      <alignment horizontal="center" vertical="center" wrapText="1" readingOrder="1"/>
    </xf>
    <xf numFmtId="0" fontId="16" fillId="7" borderId="30" xfId="0" applyFont="1" applyFill="1" applyBorder="1" applyAlignment="1">
      <alignment horizontal="center" vertical="center" wrapText="1" readingOrder="1"/>
    </xf>
    <xf numFmtId="0" fontId="17" fillId="9" borderId="31" xfId="0" applyFont="1" applyFill="1" applyBorder="1" applyAlignment="1">
      <alignment horizontal="center" vertical="center" wrapText="1" readingOrder="1"/>
    </xf>
    <xf numFmtId="0" fontId="12" fillId="7" borderId="31" xfId="0" applyFont="1" applyFill="1" applyBorder="1" applyAlignment="1">
      <alignment vertical="top" wrapText="1"/>
    </xf>
    <xf numFmtId="0" fontId="12" fillId="7" borderId="32" xfId="0" applyFont="1" applyFill="1" applyBorder="1" applyAlignment="1">
      <alignment vertical="top" wrapText="1"/>
    </xf>
    <xf numFmtId="0" fontId="20" fillId="0" borderId="0" xfId="0" applyFont="1" applyAlignment="1" applyProtection="1">
      <alignment horizontal="left" vertical="center" wrapText="1"/>
      <protection locked="0"/>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1" fillId="0" borderId="17" xfId="0" quotePrefix="1" applyFont="1" applyBorder="1" applyAlignment="1" applyProtection="1">
      <alignment horizontal="left" vertical="center" wrapText="1"/>
      <protection locked="0"/>
    </xf>
    <xf numFmtId="0" fontId="24" fillId="0" borderId="0" xfId="0" applyFont="1" applyAlignment="1">
      <alignment horizontal="left" vertical="center" wrapText="1"/>
    </xf>
    <xf numFmtId="0" fontId="8" fillId="6" borderId="17" xfId="0" applyFont="1" applyFill="1" applyBorder="1" applyAlignment="1">
      <alignment horizontal="left" vertical="center" wrapText="1"/>
    </xf>
    <xf numFmtId="0" fontId="8" fillId="6" borderId="0" xfId="0" applyFont="1" applyFill="1" applyAlignment="1">
      <alignment horizontal="left" vertical="center" wrapText="1"/>
    </xf>
    <xf numFmtId="0" fontId="8" fillId="6" borderId="18" xfId="0" applyFont="1" applyFill="1" applyBorder="1" applyAlignment="1">
      <alignment horizontal="left" vertical="center" wrapText="1"/>
    </xf>
    <xf numFmtId="167" fontId="12" fillId="8" borderId="28" xfId="2" applyNumberFormat="1" applyFont="1" applyFill="1" applyBorder="1" applyAlignment="1" applyProtection="1">
      <alignment horizontal="center" vertical="center" wrapText="1" readingOrder="1"/>
    </xf>
    <xf numFmtId="167" fontId="12" fillId="8" borderId="30" xfId="2" applyNumberFormat="1" applyFont="1" applyFill="1" applyBorder="1" applyAlignment="1" applyProtection="1">
      <alignment horizontal="center" vertical="center" wrapText="1" readingOrder="1"/>
    </xf>
    <xf numFmtId="0" fontId="27" fillId="0" borderId="36" xfId="0" applyFont="1" applyBorder="1" applyAlignment="1">
      <alignment vertical="center" wrapText="1" readingOrder="1"/>
    </xf>
    <xf numFmtId="0" fontId="12" fillId="0" borderId="37" xfId="0" applyFont="1" applyBorder="1" applyAlignment="1">
      <alignment vertical="center" wrapText="1" readingOrder="1"/>
    </xf>
    <xf numFmtId="0" fontId="12" fillId="0" borderId="38" xfId="0" applyFont="1" applyBorder="1" applyAlignment="1">
      <alignment vertical="center" wrapText="1" readingOrder="1"/>
    </xf>
    <xf numFmtId="0" fontId="28" fillId="0" borderId="36" xfId="0" applyFont="1" applyBorder="1" applyAlignment="1">
      <alignment vertical="center" wrapText="1" readingOrder="1"/>
    </xf>
    <xf numFmtId="0" fontId="26" fillId="10" borderId="0" xfId="0" applyFont="1" applyFill="1" applyAlignment="1">
      <alignment horizontal="center" vertical="center" wrapText="1" readingOrder="1"/>
    </xf>
    <xf numFmtId="0" fontId="12" fillId="0" borderId="0" xfId="0" applyFont="1" applyAlignment="1">
      <alignment vertical="center" readingOrder="1"/>
    </xf>
    <xf numFmtId="0" fontId="28" fillId="0" borderId="25" xfId="0" applyFont="1" applyBorder="1" applyAlignment="1">
      <alignment horizontal="justify" vertical="top" wrapText="1" readingOrder="1"/>
    </xf>
    <xf numFmtId="0" fontId="12" fillId="0" borderId="25" xfId="0" applyFont="1" applyBorder="1" applyAlignment="1">
      <alignment horizontal="justify" vertical="top" readingOrder="1"/>
    </xf>
    <xf numFmtId="0" fontId="29" fillId="10" borderId="0" xfId="0" applyFont="1" applyFill="1" applyAlignment="1">
      <alignment vertical="center" wrapText="1" readingOrder="1"/>
    </xf>
    <xf numFmtId="0" fontId="27" fillId="0" borderId="0" xfId="0" applyFont="1" applyAlignment="1">
      <alignment vertical="center" wrapText="1" readingOrder="1"/>
    </xf>
    <xf numFmtId="0" fontId="23" fillId="0" borderId="25" xfId="0" applyFont="1" applyBorder="1" applyAlignment="1">
      <alignment horizontal="justify" vertical="top" wrapText="1" readingOrder="1"/>
    </xf>
    <xf numFmtId="0" fontId="30" fillId="10" borderId="25" xfId="0" applyFont="1" applyFill="1" applyBorder="1" applyAlignment="1">
      <alignment vertical="center" wrapText="1" readingOrder="1"/>
    </xf>
    <xf numFmtId="0" fontId="12" fillId="0" borderId="25" xfId="0" applyFont="1" applyBorder="1" applyAlignment="1">
      <alignment vertical="center" readingOrder="1"/>
    </xf>
    <xf numFmtId="0" fontId="28" fillId="0" borderId="0" xfId="0" applyFont="1" applyAlignment="1">
      <alignment vertical="center" wrapText="1" readingOrder="1"/>
    </xf>
    <xf numFmtId="0" fontId="31" fillId="0" borderId="36" xfId="0" applyFont="1" applyBorder="1" applyAlignment="1">
      <alignment horizontal="center" vertical="center" wrapText="1" readingOrder="1"/>
    </xf>
    <xf numFmtId="0" fontId="30" fillId="10" borderId="0" xfId="0" applyFont="1" applyFill="1" applyAlignment="1">
      <alignment vertical="center" wrapText="1" readingOrder="1"/>
    </xf>
    <xf numFmtId="0" fontId="23" fillId="0" borderId="25" xfId="0" applyFont="1" applyBorder="1" applyAlignment="1">
      <alignment horizontal="left" vertical="top" readingOrder="1"/>
    </xf>
    <xf numFmtId="0" fontId="28" fillId="0" borderId="25" xfId="0" applyFont="1" applyBorder="1" applyAlignment="1">
      <alignment vertical="top" wrapText="1" readingOrder="1"/>
    </xf>
    <xf numFmtId="0" fontId="12" fillId="0" borderId="25" xfId="0" applyFont="1" applyBorder="1" applyAlignment="1">
      <alignment vertical="top" readingOrder="1"/>
    </xf>
    <xf numFmtId="0" fontId="32" fillId="0" borderId="36" xfId="0" applyFont="1" applyBorder="1" applyAlignment="1">
      <alignment horizontal="center" vertical="center" wrapText="1" readingOrder="1"/>
    </xf>
    <xf numFmtId="166" fontId="33" fillId="0" borderId="36" xfId="0" applyNumberFormat="1" applyFont="1" applyBorder="1" applyAlignment="1">
      <alignment horizontal="center" vertical="center" wrapText="1" readingOrder="1"/>
    </xf>
    <xf numFmtId="168" fontId="33" fillId="0" borderId="36" xfId="0" applyNumberFormat="1" applyFont="1" applyBorder="1" applyAlignment="1">
      <alignment horizontal="center" vertical="center" wrapText="1" readingOrder="1"/>
    </xf>
    <xf numFmtId="168" fontId="12" fillId="0" borderId="37" xfId="0" applyNumberFormat="1" applyFont="1" applyBorder="1" applyAlignment="1">
      <alignment vertical="center" wrapText="1" readingOrder="1"/>
    </xf>
    <xf numFmtId="168" fontId="12" fillId="0" borderId="38" xfId="0" applyNumberFormat="1" applyFont="1" applyBorder="1" applyAlignment="1">
      <alignment vertical="center" wrapText="1" readingOrder="1"/>
    </xf>
    <xf numFmtId="0" fontId="35" fillId="11" borderId="36" xfId="0" applyFont="1" applyFill="1" applyBorder="1" applyAlignment="1">
      <alignment horizontal="center" vertical="center" wrapText="1" readingOrder="1"/>
    </xf>
    <xf numFmtId="0" fontId="31" fillId="10" borderId="39" xfId="0" applyFont="1" applyFill="1" applyBorder="1" applyAlignment="1">
      <alignment horizontal="center" vertical="center" wrapText="1" readingOrder="1"/>
    </xf>
    <xf numFmtId="0" fontId="12" fillId="0" borderId="40" xfId="0" applyFont="1" applyBorder="1" applyAlignment="1">
      <alignment vertical="center" wrapText="1" readingOrder="1"/>
    </xf>
    <xf numFmtId="0" fontId="12" fillId="0" borderId="41" xfId="0" applyFont="1" applyBorder="1" applyAlignment="1">
      <alignment vertical="center" wrapText="1" readingOrder="1"/>
    </xf>
    <xf numFmtId="0" fontId="34" fillId="11" borderId="42" xfId="0" applyFont="1" applyFill="1" applyBorder="1" applyAlignment="1">
      <alignment horizontal="center" vertical="center" wrapText="1" readingOrder="1"/>
    </xf>
    <xf numFmtId="0" fontId="34" fillId="11" borderId="36" xfId="0" applyFont="1" applyFill="1" applyBorder="1" applyAlignment="1">
      <alignment horizontal="center" vertical="center" wrapText="1" readingOrder="1"/>
    </xf>
    <xf numFmtId="0" fontId="12" fillId="0" borderId="43" xfId="0" applyFont="1" applyBorder="1" applyAlignment="1">
      <alignment vertical="center" wrapText="1" readingOrder="1"/>
    </xf>
    <xf numFmtId="0" fontId="27" fillId="0" borderId="25" xfId="0" applyFont="1" applyBorder="1" applyAlignment="1">
      <alignment vertical="center" wrapText="1" readingOrder="1"/>
    </xf>
    <xf numFmtId="0" fontId="33" fillId="0" borderId="44" xfId="0" applyFont="1" applyBorder="1" applyAlignment="1">
      <alignment horizontal="left" vertical="center" wrapText="1" readingOrder="1"/>
    </xf>
    <xf numFmtId="0" fontId="36" fillId="0" borderId="45" xfId="0" applyFont="1" applyBorder="1" applyAlignment="1">
      <alignment vertical="center" wrapText="1" readingOrder="1"/>
    </xf>
    <xf numFmtId="0" fontId="36" fillId="0" borderId="46" xfId="0" applyFont="1" applyBorder="1" applyAlignment="1">
      <alignment vertical="center" wrapText="1" readingOrder="1"/>
    </xf>
    <xf numFmtId="0" fontId="33" fillId="0" borderId="47" xfId="0" applyFont="1" applyBorder="1" applyAlignment="1">
      <alignment horizontal="left" vertical="center" wrapText="1" readingOrder="1"/>
    </xf>
    <xf numFmtId="166" fontId="37" fillId="0" borderId="47" xfId="0" applyNumberFormat="1" applyFont="1" applyBorder="1" applyAlignment="1">
      <alignment horizontal="center" vertical="center" wrapText="1" readingOrder="1"/>
    </xf>
    <xf numFmtId="166" fontId="12" fillId="0" borderId="45" xfId="0" applyNumberFormat="1" applyFont="1" applyBorder="1" applyAlignment="1">
      <alignment vertical="center" wrapText="1" readingOrder="1"/>
    </xf>
    <xf numFmtId="166" fontId="12" fillId="0" borderId="46" xfId="0" applyNumberFormat="1" applyFont="1" applyBorder="1" applyAlignment="1">
      <alignment vertical="center" wrapText="1" readingOrder="1"/>
    </xf>
    <xf numFmtId="165" fontId="37" fillId="0" borderId="47" xfId="0" applyNumberFormat="1" applyFont="1" applyBorder="1" applyAlignment="1">
      <alignment horizontal="center" vertical="center" wrapText="1" readingOrder="1"/>
    </xf>
    <xf numFmtId="165" fontId="12" fillId="0" borderId="46" xfId="0" applyNumberFormat="1" applyFont="1" applyBorder="1" applyAlignment="1">
      <alignment vertical="center" wrapText="1" readingOrder="1"/>
    </xf>
    <xf numFmtId="0" fontId="12" fillId="0" borderId="46" xfId="0" applyFont="1" applyBorder="1" applyAlignment="1">
      <alignment vertical="center" wrapText="1" readingOrder="1"/>
    </xf>
    <xf numFmtId="0" fontId="35" fillId="11" borderId="42" xfId="0" applyFont="1" applyFill="1" applyBorder="1" applyAlignment="1">
      <alignment horizontal="center" vertical="center" wrapText="1" readingOrder="1"/>
    </xf>
    <xf numFmtId="9" fontId="37" fillId="0" borderId="47" xfId="2" applyFont="1" applyFill="1" applyBorder="1" applyAlignment="1">
      <alignment horizontal="center" vertical="center" wrapText="1" readingOrder="1"/>
    </xf>
    <xf numFmtId="9" fontId="12" fillId="0" borderId="46" xfId="2" applyFont="1" applyFill="1" applyBorder="1" applyAlignment="1">
      <alignment vertical="center" wrapText="1" readingOrder="1"/>
    </xf>
    <xf numFmtId="169" fontId="37" fillId="0" borderId="47" xfId="0" applyNumberFormat="1" applyFont="1" applyBorder="1" applyAlignment="1">
      <alignment horizontal="center" vertical="center" wrapText="1" readingOrder="1"/>
    </xf>
    <xf numFmtId="169" fontId="12" fillId="0" borderId="45" xfId="0" applyNumberFormat="1" applyFont="1" applyBorder="1" applyAlignment="1">
      <alignment vertical="center" wrapText="1" readingOrder="1"/>
    </xf>
    <xf numFmtId="169" fontId="12" fillId="0" borderId="48" xfId="0" applyNumberFormat="1" applyFont="1" applyBorder="1" applyAlignment="1">
      <alignment vertical="center" wrapText="1" readingOrder="1"/>
    </xf>
    <xf numFmtId="0" fontId="27" fillId="12" borderId="25" xfId="0" applyFont="1" applyFill="1" applyBorder="1" applyAlignment="1">
      <alignment vertical="center" wrapText="1" readingOrder="1"/>
    </xf>
    <xf numFmtId="0" fontId="23" fillId="0" borderId="25" xfId="0" quotePrefix="1" applyFont="1" applyBorder="1" applyAlignment="1">
      <alignment horizontal="justify" vertical="top" wrapText="1" readingOrder="1"/>
    </xf>
  </cellXfs>
  <cellStyles count="3">
    <cellStyle name="Millares" xfId="1" builtinId="3"/>
    <cellStyle name="Normal" xfId="0" builtinId="0"/>
    <cellStyle name="Porcentaje" xfId="2" builtinId="5"/>
  </cellStyles>
  <dxfs count="60">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3" formatCode="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2F8A5E46-B936-44C1-8B0E-25EE35CE2C0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2">
          <a:extLst>
            <a:ext uri="{FF2B5EF4-FFF2-40B4-BE49-F238E27FC236}">
              <a16:creationId xmlns:a16="http://schemas.microsoft.com/office/drawing/2014/main" id="{7353B197-2078-423F-8827-4A2405A63AC2}"/>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0</xdr:rowOff>
    </xdr:from>
    <xdr:ext cx="1322070" cy="781471"/>
    <xdr:pic>
      <xdr:nvPicPr>
        <xdr:cNvPr id="2" name="Imagen 2">
          <a:extLst>
            <a:ext uri="{FF2B5EF4-FFF2-40B4-BE49-F238E27FC236}">
              <a16:creationId xmlns:a16="http://schemas.microsoft.com/office/drawing/2014/main" id="{CCD02020-4474-43FA-BC05-43FC145E5E34}"/>
            </a:ext>
          </a:extLst>
        </xdr:cNvPr>
        <xdr:cNvPicPr>
          <a:picLocks noChangeAspect="1"/>
        </xdr:cNvPicPr>
      </xdr:nvPicPr>
      <xdr:blipFill>
        <a:blip xmlns:r="http://schemas.openxmlformats.org/officeDocument/2006/relationships" r:embed="rId1"/>
        <a:stretch>
          <a:fillRect/>
        </a:stretch>
      </xdr:blipFill>
      <xdr:spPr>
        <a:xfrm>
          <a:off x="99061" y="0"/>
          <a:ext cx="1322070" cy="78147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6AB799-5573-4EEB-8A9B-9899AA9C059A}" name="Tabla14567" displayName="Tabla14567" ref="A28:J29" totalsRowShown="0" headerRowDxfId="59" dataDxfId="57" headerRowBorderDxfId="58" tableBorderDxfId="56" totalsRowBorderDxfId="55">
  <tableColumns count="10">
    <tableColumn id="1" xr3:uid="{FA5E6225-E45F-4F64-9310-04609F0BFD68}" name="Producto" dataDxfId="54"/>
    <tableColumn id="2" xr3:uid="{76017112-069A-4A81-AA53-2D3F5F1FE10B}" name="Indicador" dataDxfId="53"/>
    <tableColumn id="3" xr3:uid="{31CF8EE5-BBD4-4FC4-9DD4-33153795E892}" name="Física_x000a_(A)" dataDxfId="52"/>
    <tableColumn id="4" xr3:uid="{528FED5F-A199-4631-B729-D27469ED569E}" name="Financiera_x000a_(B)" dataDxfId="51"/>
    <tableColumn id="9" xr3:uid="{ACD2C8D8-188D-4080-91EC-DB359786F64A}" name="Física_x000a_(C)" dataDxfId="50"/>
    <tableColumn id="10" xr3:uid="{3EABFD37-D87A-4CE5-A443-8EA621F947E4}" name="Financiera_x000a_(D)" dataDxfId="49"/>
    <tableColumn id="5" xr3:uid="{5B656C37-2F2C-478B-89B0-C0CE6E63FF3D}" name="Física _x000a_(E)" dataDxfId="48"/>
    <tableColumn id="6" xr3:uid="{BDB37E9E-D1EB-4517-A20D-31BF8C288F87}" name="Financiera _x000a_ (F)" dataDxfId="47"/>
    <tableColumn id="7" xr3:uid="{219782DD-DFDD-48D2-88B6-9988BF3791D5}" name="Física _x000a_(%)_x000a_ G=E/C" dataDxfId="46">
      <calculatedColumnFormula>SUM(Tabla14567[[#This Row],[Física 
(E)]]/Tabla14567[[#This Row],[Física
(C)]])</calculatedColumnFormula>
    </tableColumn>
    <tableColumn id="8" xr3:uid="{B16F2DBE-6C97-46F5-814A-E61D3991300E}" name="Financiero _x000a_(%) _x000a_H=F/D" dataDxfId="45">
      <calculatedColumnFormula>SUM(Tabla14567[[#This Row],[Financiera 
 (F)]]/Tabla14567[[#This Row],[Financiera
(D)]])</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37D5C14-A321-48FF-B42C-AF6528BDDE83}" name="Tabla145673" displayName="Tabla145673" ref="A28:J29" totalsRowShown="0" headerRowDxfId="44" dataDxfId="42" headerRowBorderDxfId="43" tableBorderDxfId="41" totalsRowBorderDxfId="40">
  <tableColumns count="10">
    <tableColumn id="1" xr3:uid="{0E16039B-F2FE-487D-9F3E-94876F3AA528}" name="Producto" dataDxfId="39"/>
    <tableColumn id="2" xr3:uid="{41E9D972-4FAE-4F57-880D-830D7CD31060}" name="Indicador" dataDxfId="38"/>
    <tableColumn id="3" xr3:uid="{3FA13CCD-10EC-4853-822E-3DF4CB649B5E}" name="Física_x000a_(A)" dataDxfId="37"/>
    <tableColumn id="4" xr3:uid="{B36542E1-4830-40CB-94EC-5D94537017E7}" name="Financiera_x000a_(B)" dataDxfId="36"/>
    <tableColumn id="9" xr3:uid="{3EDB4364-C313-4E94-943C-14EC899E404C}" name="Física_x000a_(C)" dataDxfId="35"/>
    <tableColumn id="10" xr3:uid="{CC1180BA-1927-4ADB-82F4-6EDF3F963CA2}" name="Financiera_x000a_(D)" dataDxfId="34"/>
    <tableColumn id="5" xr3:uid="{5AB679C7-121D-498A-B710-CB8651DD2BF0}" name="Física _x000a_(E)" dataDxfId="33"/>
    <tableColumn id="6" xr3:uid="{DCA84170-9AD7-466E-AEF8-6A19BBAFD632}" name="Financiera _x000a_ (F)" dataDxfId="32"/>
    <tableColumn id="7" xr3:uid="{17CB17F3-E25A-47E2-878F-0DFA481F4E8F}" name="Física _x000a_(%)_x000a_ G=E/C" dataDxfId="31">
      <calculatedColumnFormula>Tabla145673[[#This Row],[Física 
(E)]]/Tabla145673[[#This Row],[Física
(C)]]</calculatedColumnFormula>
    </tableColumn>
    <tableColumn id="8" xr3:uid="{A258E5B1-7F9F-4FE5-A705-6E8BC41B715B}" name="Financiero _x000a_(%) _x000a_H=F/D" dataDxfId="30">
      <calculatedColumnFormula>Tabla145673[[#This Row],[Financiera 
 (F)]]/Tabla145673[[#This Row],[Financiera
(D)]]</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B01D9AC-855D-4F24-ACD9-C863AB717DBF}" name="Tabla1456734" displayName="Tabla1456734" ref="A28:J29" totalsRowShown="0" headerRowDxfId="29" dataDxfId="27" headerRowBorderDxfId="28" tableBorderDxfId="26" totalsRowBorderDxfId="25">
  <tableColumns count="10">
    <tableColumn id="1" xr3:uid="{E63D25B2-3D77-4988-82C1-383F35BE6132}" name="Producto" dataDxfId="24"/>
    <tableColumn id="2" xr3:uid="{C994F2EC-B4B5-40E1-8522-2F39A236724C}" name="Indicador" dataDxfId="23"/>
    <tableColumn id="3" xr3:uid="{2E0657C2-8725-4890-B859-C53811621F38}" name="Física_x000a_(A)" dataDxfId="22"/>
    <tableColumn id="4" xr3:uid="{62665E1D-E411-4286-8ECF-0BD24D659648}" name="Financiera_x000a_(B)" dataDxfId="21"/>
    <tableColumn id="9" xr3:uid="{7AF7E374-0990-4722-B8A8-E542EA13681F}" name="Física_x000a_(C)" dataDxfId="20"/>
    <tableColumn id="10" xr3:uid="{A68308F7-4198-43D2-A340-C5AD65E5D4AE}" name="Financiera_x000a_(D)" dataDxfId="19"/>
    <tableColumn id="5" xr3:uid="{81B2EFB5-93F0-4492-8309-CED3E0F268B9}" name="Física _x000a_(E)" dataDxfId="18"/>
    <tableColumn id="6" xr3:uid="{437525BD-EB5C-41F0-8DF2-239912F4A049}" name="Financiera _x000a_ (F)" dataDxfId="17"/>
    <tableColumn id="7" xr3:uid="{792FDA9B-D8EC-4DE1-ABE6-667152CF883C}" name="Física _x000a_(%)_x000a_ G=E/C" dataDxfId="16">
      <calculatedColumnFormula>Tabla1456734[[#This Row],[Física 
(E)]]/Tabla1456734[[#This Row],[Física
(C)]]</calculatedColumnFormula>
    </tableColumn>
    <tableColumn id="8" xr3:uid="{CE945039-C546-4B9D-9B1F-AD4B91C0AA8B}" name="Financiero _x000a_(%) _x000a_H=F/D" dataDxfId="15">
      <calculatedColumnFormula>Tabla1456734[[#This Row],[Financiera 
 (F)]]/Tabla1456734[[#This Row],[Financiera
(D)]]</calculatedColumnFormula>
    </tableColumn>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F9D3C08-A1C0-48B3-9079-EAF7DA43F2B8}" name="Tabla14567345" displayName="Tabla14567345" ref="A28:J29" totalsRowShown="0" headerRowDxfId="14" dataDxfId="12" headerRowBorderDxfId="13" tableBorderDxfId="11" totalsRowBorderDxfId="10">
  <tableColumns count="10">
    <tableColumn id="1" xr3:uid="{3D2EB990-2058-4C20-A2F4-D81A5AE0A50E}" name="Producto" dataDxfId="9"/>
    <tableColumn id="2" xr3:uid="{B22C7EAE-70AA-42E9-AD05-EA346F817192}" name="Indicador" dataDxfId="8"/>
    <tableColumn id="3" xr3:uid="{E7C4CCDE-AF72-4D63-90B2-5B65A382A6A1}" name="Física_x000a_(A)" dataDxfId="7"/>
    <tableColumn id="4" xr3:uid="{AB036B6B-AA17-4DB5-A70E-91EFAC9D2C37}" name="Financiera_x000a_(B)" dataDxfId="6"/>
    <tableColumn id="9" xr3:uid="{B7B5D038-1593-4F5E-B2CC-B52E4DC22181}" name="Física_x000a_(C)" dataDxfId="5"/>
    <tableColumn id="10" xr3:uid="{4818C3AC-64C9-4A52-AC65-2BB5E44B9AB4}" name="Financiera_x000a_(D)" dataDxfId="4"/>
    <tableColumn id="5" xr3:uid="{2C55BF4E-D12E-41E1-8B94-E5E349F297CC}" name="Física _x000a_(E)" dataDxfId="3"/>
    <tableColumn id="6" xr3:uid="{B736A885-BE35-4355-A12F-35BC17C63A68}" name="Financiera _x000a_ (F)" dataDxfId="2"/>
    <tableColumn id="7" xr3:uid="{D0B69D07-D009-4B31-8277-AA005CEB0D6D}" name="Física _x000a_(%)_x000a_ G=E/C" dataDxfId="1">
      <calculatedColumnFormula>Tabla14567345[[#This Row],[Física 
(E)]]/Tabla14567345[[#This Row],[Física
(C)]]</calculatedColumnFormula>
    </tableColumn>
    <tableColumn id="8" xr3:uid="{3813B5D2-115F-4FF7-91B7-F78A6FD9A50D}" name="Financiero _x000a_(%) _x000a_H=F/D" dataDxfId="0">
      <calculatedColumnFormula>Tabla14567345[[#This Row],[Financiera 
 (F)]]/Tabla14567345[[#This Row],[Financiera
(D)]]</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F3DDD-EF0B-44F7-837D-D395F39C35BE}">
  <dimension ref="A1:AS43"/>
  <sheetViews>
    <sheetView topLeftCell="A18" workbookViewId="0">
      <selection activeCell="B12" sqref="B12:J12"/>
    </sheetView>
  </sheetViews>
  <sheetFormatPr baseColWidth="10" defaultColWidth="11.42578125" defaultRowHeight="15" x14ac:dyDescent="0.25"/>
  <cols>
    <col min="1" max="1" width="23" style="12" customWidth="1"/>
    <col min="2" max="10" width="12.7109375" style="12" customWidth="1"/>
    <col min="11" max="11" width="27.7109375" style="12" customWidth="1"/>
  </cols>
  <sheetData>
    <row r="1" spans="1:11" ht="21.75" thickBot="1" x14ac:dyDescent="0.3">
      <c r="A1" s="1"/>
      <c r="B1" s="43" t="s">
        <v>0</v>
      </c>
      <c r="C1" s="44"/>
      <c r="D1" s="44"/>
      <c r="E1" s="44"/>
      <c r="F1" s="44"/>
      <c r="G1" s="44"/>
      <c r="H1" s="44"/>
      <c r="I1" s="44"/>
      <c r="J1" s="45"/>
      <c r="K1" s="2"/>
    </row>
    <row r="2" spans="1:11" ht="21.75" thickBot="1" x14ac:dyDescent="0.3">
      <c r="A2" s="3"/>
      <c r="B2" s="46" t="s">
        <v>1</v>
      </c>
      <c r="C2" s="47"/>
      <c r="D2" s="46" t="s">
        <v>2</v>
      </c>
      <c r="E2" s="47"/>
      <c r="F2" s="47"/>
      <c r="G2" s="47"/>
      <c r="H2" s="48"/>
      <c r="I2" s="4" t="s">
        <v>3</v>
      </c>
      <c r="J2" s="5" t="s">
        <v>4</v>
      </c>
      <c r="K2" s="2"/>
    </row>
    <row r="3" spans="1:11" ht="21.75" thickBot="1" x14ac:dyDescent="0.3">
      <c r="A3" s="6"/>
      <c r="B3" s="49" t="s">
        <v>5</v>
      </c>
      <c r="C3" s="50"/>
      <c r="D3" s="49"/>
      <c r="E3" s="50"/>
      <c r="F3" s="50"/>
      <c r="G3" s="50"/>
      <c r="H3" s="51"/>
      <c r="I3" s="7"/>
      <c r="J3" s="8"/>
      <c r="K3" s="2"/>
    </row>
    <row r="4" spans="1:11" x14ac:dyDescent="0.25">
      <c r="A4" s="39"/>
      <c r="B4" s="40"/>
      <c r="C4" s="40"/>
      <c r="D4" s="41"/>
      <c r="E4" s="41"/>
      <c r="F4" s="41"/>
      <c r="G4" s="41"/>
      <c r="H4" s="41"/>
      <c r="I4" s="40"/>
      <c r="J4" s="42"/>
      <c r="K4" s="2"/>
    </row>
    <row r="5" spans="1:11" ht="3" customHeight="1" x14ac:dyDescent="0.25">
      <c r="A5" s="53"/>
      <c r="B5" s="54"/>
      <c r="C5" s="54"/>
      <c r="D5" s="54"/>
      <c r="E5" s="54"/>
      <c r="F5" s="54"/>
      <c r="G5" s="54"/>
      <c r="H5" s="54"/>
      <c r="I5" s="54"/>
      <c r="J5" s="55"/>
      <c r="K5" s="2"/>
    </row>
    <row r="6" spans="1:11" ht="15.75" x14ac:dyDescent="0.25">
      <c r="A6" s="56" t="s">
        <v>6</v>
      </c>
      <c r="B6" s="57"/>
      <c r="C6" s="57"/>
      <c r="D6" s="57"/>
      <c r="E6" s="57"/>
      <c r="F6" s="57"/>
      <c r="G6" s="57"/>
      <c r="H6" s="57"/>
      <c r="I6" s="57"/>
      <c r="J6" s="58"/>
      <c r="K6" s="2"/>
    </row>
    <row r="7" spans="1:11" ht="15.75" x14ac:dyDescent="0.25">
      <c r="A7" s="59" t="s">
        <v>7</v>
      </c>
      <c r="B7" s="60"/>
      <c r="C7" s="60"/>
      <c r="D7" s="60"/>
      <c r="E7" s="60"/>
      <c r="F7" s="60"/>
      <c r="G7" s="60"/>
      <c r="H7" s="60"/>
      <c r="I7" s="60"/>
      <c r="J7" s="61"/>
      <c r="K7" s="2"/>
    </row>
    <row r="8" spans="1:11" x14ac:dyDescent="0.25">
      <c r="A8" s="9" t="s">
        <v>8</v>
      </c>
      <c r="B8" s="62" t="s">
        <v>9</v>
      </c>
      <c r="C8" s="63"/>
      <c r="D8" s="63"/>
      <c r="E8" s="63"/>
      <c r="F8" s="63"/>
      <c r="G8" s="63"/>
      <c r="H8" s="63"/>
      <c r="I8" s="63"/>
      <c r="J8" s="64"/>
      <c r="K8" s="2"/>
    </row>
    <row r="9" spans="1:11" ht="15" customHeight="1" x14ac:dyDescent="0.25">
      <c r="A9" s="10" t="s">
        <v>10</v>
      </c>
      <c r="B9" s="62" t="s">
        <v>11</v>
      </c>
      <c r="C9" s="63"/>
      <c r="D9" s="63"/>
      <c r="E9" s="63"/>
      <c r="F9" s="63"/>
      <c r="G9" s="63"/>
      <c r="H9" s="63"/>
      <c r="I9" s="63"/>
      <c r="J9" s="64"/>
      <c r="K9" s="2"/>
    </row>
    <row r="10" spans="1:11" x14ac:dyDescent="0.25">
      <c r="A10" s="10" t="s">
        <v>12</v>
      </c>
      <c r="B10" s="65" t="s">
        <v>13</v>
      </c>
      <c r="C10" s="66"/>
      <c r="D10" s="66"/>
      <c r="E10" s="66"/>
      <c r="F10" s="66"/>
      <c r="G10" s="66"/>
      <c r="H10" s="66"/>
      <c r="I10" s="66"/>
      <c r="J10" s="67"/>
      <c r="K10" s="2"/>
    </row>
    <row r="11" spans="1:11" ht="61.5" customHeight="1" x14ac:dyDescent="0.25">
      <c r="A11" s="11" t="s">
        <v>14</v>
      </c>
      <c r="B11" s="68" t="s">
        <v>15</v>
      </c>
      <c r="C11" s="68"/>
      <c r="D11" s="68"/>
      <c r="E11" s="68"/>
      <c r="F11" s="68"/>
      <c r="G11" s="68"/>
      <c r="H11" s="68"/>
      <c r="I11" s="68"/>
      <c r="J11" s="68"/>
    </row>
    <row r="12" spans="1:11" ht="51.75" customHeight="1" x14ac:dyDescent="0.25">
      <c r="A12" s="11" t="s">
        <v>16</v>
      </c>
      <c r="B12" s="68" t="s">
        <v>17</v>
      </c>
      <c r="C12" s="68"/>
      <c r="D12" s="68"/>
      <c r="E12" s="68"/>
      <c r="F12" s="68"/>
      <c r="G12" s="68"/>
      <c r="H12" s="68"/>
      <c r="I12" s="68"/>
      <c r="J12" s="68"/>
    </row>
    <row r="13" spans="1:11" ht="15.75" x14ac:dyDescent="0.25">
      <c r="A13" s="56" t="s">
        <v>18</v>
      </c>
      <c r="B13" s="57"/>
      <c r="C13" s="57"/>
      <c r="D13" s="57"/>
      <c r="E13" s="57"/>
      <c r="F13" s="57"/>
      <c r="G13" s="57"/>
      <c r="H13" s="57"/>
      <c r="I13" s="57"/>
      <c r="J13" s="58"/>
    </row>
    <row r="14" spans="1:11" ht="27.75" customHeight="1" x14ac:dyDescent="0.25">
      <c r="A14" s="9" t="s">
        <v>19</v>
      </c>
      <c r="B14" s="13">
        <v>4</v>
      </c>
      <c r="C14" s="69" t="str">
        <f>IFERROR(VLOOKUP(B14,'[1]Validacion datos'!A2:B5,2,FALSE),"")</f>
        <v>DESARROLLO SOSTENIBLE</v>
      </c>
      <c r="D14" s="69"/>
      <c r="E14" s="69"/>
      <c r="F14" s="69"/>
      <c r="G14" s="69"/>
      <c r="H14" s="69"/>
      <c r="I14" s="69"/>
      <c r="J14" s="69"/>
    </row>
    <row r="15" spans="1:11" ht="26.25" customHeight="1" x14ac:dyDescent="0.25">
      <c r="A15" s="9" t="s">
        <v>20</v>
      </c>
      <c r="B15" s="14">
        <v>4.3</v>
      </c>
      <c r="C15" s="69" t="str">
        <f>IFERROR(VLOOKUP(B15,'[1]Validacion datos'!A8:B26,2,FALSE),"")</f>
        <v>Adecuada adaptación al cambio climático</v>
      </c>
      <c r="D15" s="69"/>
      <c r="E15" s="69"/>
      <c r="F15" s="69"/>
      <c r="G15" s="69"/>
      <c r="H15" s="69"/>
      <c r="I15" s="69"/>
      <c r="J15" s="69"/>
    </row>
    <row r="16" spans="1:11" ht="39" customHeight="1" x14ac:dyDescent="0.25">
      <c r="A16" s="9" t="s">
        <v>21</v>
      </c>
      <c r="B16" s="15" t="s">
        <v>22</v>
      </c>
      <c r="C16" s="52" t="str">
        <f>IFERROR(VLOOKUP(B16,'[1]Validacion datos'!D8:E64,2,FALSE),"")</f>
        <v>Reducir la vulnerabilidad, avanzar en la adaptación a los efectos del cambio climático y contribuir a la mitigación de sus causas</v>
      </c>
      <c r="D16" s="52"/>
      <c r="E16" s="52"/>
      <c r="F16" s="52"/>
      <c r="G16" s="52"/>
      <c r="H16" s="52"/>
      <c r="I16" s="52"/>
      <c r="J16" s="52"/>
    </row>
    <row r="17" spans="1:11" ht="15.75" x14ac:dyDescent="0.25">
      <c r="A17" s="56" t="s">
        <v>23</v>
      </c>
      <c r="B17" s="57"/>
      <c r="C17" s="57"/>
      <c r="D17" s="57"/>
      <c r="E17" s="57"/>
      <c r="F17" s="57"/>
      <c r="G17" s="57"/>
      <c r="H17" s="57"/>
      <c r="I17" s="57"/>
      <c r="J17" s="58"/>
    </row>
    <row r="18" spans="1:11" ht="29.25" customHeight="1" x14ac:dyDescent="0.25">
      <c r="A18" s="9" t="s">
        <v>24</v>
      </c>
      <c r="B18" s="76" t="s">
        <v>25</v>
      </c>
      <c r="C18" s="76"/>
      <c r="D18" s="76"/>
      <c r="E18" s="76"/>
      <c r="F18" s="76"/>
      <c r="G18" s="76"/>
      <c r="H18" s="76"/>
      <c r="I18" s="76"/>
      <c r="J18" s="77"/>
    </row>
    <row r="19" spans="1:11" ht="38.25" customHeight="1" x14ac:dyDescent="0.25">
      <c r="A19" s="16" t="s">
        <v>26</v>
      </c>
      <c r="B19" s="76" t="s">
        <v>27</v>
      </c>
      <c r="C19" s="76"/>
      <c r="D19" s="76"/>
      <c r="E19" s="76"/>
      <c r="F19" s="76"/>
      <c r="G19" s="76"/>
      <c r="H19" s="76"/>
      <c r="I19" s="76"/>
      <c r="J19" s="77"/>
    </row>
    <row r="20" spans="1:11" ht="36.75" customHeight="1" x14ac:dyDescent="0.25">
      <c r="A20" s="16" t="s">
        <v>28</v>
      </c>
      <c r="B20" s="76" t="s">
        <v>29</v>
      </c>
      <c r="C20" s="76"/>
      <c r="D20" s="76"/>
      <c r="E20" s="76"/>
      <c r="F20" s="76"/>
      <c r="G20" s="76"/>
      <c r="H20" s="76"/>
      <c r="I20" s="76"/>
      <c r="J20" s="77"/>
    </row>
    <row r="21" spans="1:11" ht="46.5" customHeight="1" x14ac:dyDescent="0.25">
      <c r="A21" s="16" t="s">
        <v>30</v>
      </c>
      <c r="B21" s="76" t="s">
        <v>65</v>
      </c>
      <c r="C21" s="76"/>
      <c r="D21" s="76"/>
      <c r="E21" s="76"/>
      <c r="F21" s="76"/>
      <c r="G21" s="76"/>
      <c r="H21" s="76"/>
      <c r="I21" s="76"/>
      <c r="J21" s="77"/>
      <c r="K21" s="2"/>
    </row>
    <row r="22" spans="1:11" ht="15.75" x14ac:dyDescent="0.25">
      <c r="A22" s="56" t="s">
        <v>31</v>
      </c>
      <c r="B22" s="57"/>
      <c r="C22" s="57"/>
      <c r="D22" s="57"/>
      <c r="E22" s="57"/>
      <c r="F22" s="57"/>
      <c r="G22" s="57"/>
      <c r="H22" s="57"/>
      <c r="I22" s="57"/>
      <c r="J22" s="58"/>
    </row>
    <row r="23" spans="1:11" ht="15.75" x14ac:dyDescent="0.25">
      <c r="A23" s="59" t="s">
        <v>32</v>
      </c>
      <c r="B23" s="60"/>
      <c r="C23" s="60"/>
      <c r="D23" s="60"/>
      <c r="E23" s="60"/>
      <c r="F23" s="60"/>
      <c r="G23" s="60"/>
      <c r="H23" s="60"/>
      <c r="I23" s="60"/>
      <c r="J23" s="61"/>
      <c r="K23" s="2"/>
    </row>
    <row r="24" spans="1:11" ht="15" customHeight="1" x14ac:dyDescent="0.25">
      <c r="A24" s="78" t="s">
        <v>33</v>
      </c>
      <c r="B24" s="79"/>
      <c r="C24" s="80" t="s">
        <v>34</v>
      </c>
      <c r="D24" s="81"/>
      <c r="E24" s="81"/>
      <c r="F24" s="81" t="s">
        <v>35</v>
      </c>
      <c r="G24" s="81"/>
      <c r="H24" s="79"/>
      <c r="I24" s="80" t="s">
        <v>36</v>
      </c>
      <c r="J24" s="82"/>
    </row>
    <row r="25" spans="1:11" x14ac:dyDescent="0.25">
      <c r="A25" s="70">
        <v>118280481</v>
      </c>
      <c r="B25" s="71"/>
      <c r="C25" s="72">
        <v>118280481</v>
      </c>
      <c r="D25" s="73"/>
      <c r="E25" s="71"/>
      <c r="F25" s="72">
        <v>22926734.02</v>
      </c>
      <c r="G25" s="73"/>
      <c r="H25" s="71"/>
      <c r="I25" s="74">
        <f>SUM(F25/C25)</f>
        <v>0.19383362179597494</v>
      </c>
      <c r="J25" s="75"/>
    </row>
    <row r="26" spans="1:11" ht="15.75" x14ac:dyDescent="0.25">
      <c r="A26" s="59" t="s">
        <v>37</v>
      </c>
      <c r="B26" s="60"/>
      <c r="C26" s="60"/>
      <c r="D26" s="60"/>
      <c r="E26" s="60"/>
      <c r="F26" s="60"/>
      <c r="G26" s="60"/>
      <c r="H26" s="60"/>
      <c r="I26" s="60"/>
      <c r="J26" s="61"/>
      <c r="K26" s="2"/>
    </row>
    <row r="27" spans="1:11" x14ac:dyDescent="0.25">
      <c r="A27" s="17"/>
      <c r="B27"/>
      <c r="C27" s="83" t="s">
        <v>38</v>
      </c>
      <c r="D27" s="84"/>
      <c r="E27" s="83" t="s">
        <v>39</v>
      </c>
      <c r="F27" s="84"/>
      <c r="G27" s="83" t="s">
        <v>40</v>
      </c>
      <c r="H27" s="83"/>
      <c r="I27" s="83" t="s">
        <v>41</v>
      </c>
      <c r="J27" s="85"/>
    </row>
    <row r="28" spans="1:11" ht="38.25" x14ac:dyDescent="0.25">
      <c r="A28" s="18" t="s">
        <v>42</v>
      </c>
      <c r="B28" s="19" t="s">
        <v>43</v>
      </c>
      <c r="C28" s="19" t="s">
        <v>44</v>
      </c>
      <c r="D28" s="19" t="s">
        <v>45</v>
      </c>
      <c r="E28" s="19" t="s">
        <v>46</v>
      </c>
      <c r="F28" s="19" t="s">
        <v>47</v>
      </c>
      <c r="G28" s="19" t="s">
        <v>48</v>
      </c>
      <c r="H28" s="19" t="s">
        <v>49</v>
      </c>
      <c r="I28" s="19" t="s">
        <v>50</v>
      </c>
      <c r="J28" s="20" t="s">
        <v>51</v>
      </c>
    </row>
    <row r="29" spans="1:11" ht="72" x14ac:dyDescent="0.25">
      <c r="A29" s="21" t="s">
        <v>52</v>
      </c>
      <c r="B29" s="22" t="s">
        <v>53</v>
      </c>
      <c r="C29" s="23">
        <v>46</v>
      </c>
      <c r="D29" s="24">
        <v>118136404</v>
      </c>
      <c r="E29" s="24">
        <v>10</v>
      </c>
      <c r="F29" s="24">
        <v>26098462.5</v>
      </c>
      <c r="G29" s="24">
        <v>9</v>
      </c>
      <c r="H29" s="24">
        <v>22926734.02</v>
      </c>
      <c r="I29" s="25">
        <f>SUM(Tabla14567[[#This Row],[Física 
(E)]]/Tabla14567[[#This Row],[Física
(C)]])</f>
        <v>0.9</v>
      </c>
      <c r="J29" s="26">
        <f>SUM(Tabla14567[[#This Row],[Financiera 
 (F)]]/Tabla14567[[#This Row],[Financiera
(D)]])</f>
        <v>0.87847067696037651</v>
      </c>
    </row>
    <row r="30" spans="1:11" ht="15.75" x14ac:dyDescent="0.25">
      <c r="A30" s="56" t="s">
        <v>54</v>
      </c>
      <c r="B30" s="57"/>
      <c r="C30" s="57"/>
      <c r="D30" s="57"/>
      <c r="E30" s="57"/>
      <c r="F30" s="57"/>
      <c r="G30" s="57"/>
      <c r="H30" s="57"/>
      <c r="I30" s="57"/>
      <c r="J30" s="58"/>
    </row>
    <row r="31" spans="1:11" ht="15.75" x14ac:dyDescent="0.25">
      <c r="A31" s="59" t="s">
        <v>55</v>
      </c>
      <c r="B31" s="60"/>
      <c r="C31" s="60"/>
      <c r="D31" s="60"/>
      <c r="E31" s="60"/>
      <c r="F31" s="60"/>
      <c r="G31" s="60"/>
      <c r="H31" s="60"/>
      <c r="I31" s="60"/>
      <c r="J31" s="61"/>
      <c r="K31" s="2"/>
    </row>
    <row r="32" spans="1:11" ht="30" customHeight="1" x14ac:dyDescent="0.25">
      <c r="A32" s="27" t="s">
        <v>56</v>
      </c>
      <c r="B32" s="76" t="s">
        <v>57</v>
      </c>
      <c r="C32" s="76"/>
      <c r="D32" s="76"/>
      <c r="E32" s="76"/>
      <c r="F32" s="76"/>
      <c r="G32" s="76"/>
      <c r="H32" s="76"/>
      <c r="I32" s="76"/>
      <c r="J32" s="77"/>
    </row>
    <row r="33" spans="1:45" ht="69.75" customHeight="1" x14ac:dyDescent="0.25">
      <c r="A33" s="27" t="s">
        <v>58</v>
      </c>
      <c r="B33" s="76" t="s">
        <v>59</v>
      </c>
      <c r="C33" s="76"/>
      <c r="D33" s="76"/>
      <c r="E33" s="76"/>
      <c r="F33" s="76"/>
      <c r="G33" s="76"/>
      <c r="H33" s="76"/>
      <c r="I33" s="76"/>
      <c r="J33" s="77"/>
    </row>
    <row r="34" spans="1:45" ht="60" customHeight="1" x14ac:dyDescent="0.25">
      <c r="A34" s="27" t="s">
        <v>60</v>
      </c>
      <c r="B34" s="86" t="s">
        <v>67</v>
      </c>
      <c r="C34" s="76"/>
      <c r="D34" s="76"/>
      <c r="E34" s="76"/>
      <c r="F34" s="76"/>
      <c r="G34" s="76"/>
      <c r="H34" s="76"/>
      <c r="I34" s="76"/>
      <c r="J34" s="77"/>
    </row>
    <row r="35" spans="1:45" ht="105.75" customHeight="1" x14ac:dyDescent="0.25">
      <c r="A35" s="27" t="s">
        <v>61</v>
      </c>
      <c r="B35" s="87" t="s">
        <v>66</v>
      </c>
      <c r="C35" s="87"/>
      <c r="D35" s="87"/>
      <c r="E35" s="87"/>
      <c r="F35" s="87"/>
      <c r="G35" s="87"/>
      <c r="H35" s="87"/>
      <c r="I35" s="87"/>
      <c r="J35" s="88"/>
      <c r="M35" s="76"/>
      <c r="N35" s="76"/>
      <c r="O35" s="76"/>
      <c r="P35" s="76"/>
      <c r="Q35" s="76"/>
      <c r="R35" s="76"/>
      <c r="S35" s="76"/>
      <c r="T35" s="76"/>
      <c r="U35" s="77"/>
    </row>
    <row r="36" spans="1:45" ht="15.75" x14ac:dyDescent="0.25">
      <c r="A36" s="56" t="s">
        <v>62</v>
      </c>
      <c r="B36" s="57"/>
      <c r="C36" s="57"/>
      <c r="D36" s="57"/>
      <c r="E36" s="57"/>
      <c r="F36" s="57"/>
      <c r="G36" s="57"/>
      <c r="H36" s="57"/>
      <c r="I36" s="57"/>
      <c r="J36" s="58"/>
    </row>
    <row r="37" spans="1:45" ht="15.75" x14ac:dyDescent="0.25">
      <c r="A37" s="91" t="s">
        <v>63</v>
      </c>
      <c r="B37" s="92"/>
      <c r="C37" s="92"/>
      <c r="D37" s="92"/>
      <c r="E37" s="92"/>
      <c r="F37" s="92"/>
      <c r="G37" s="92"/>
      <c r="H37" s="92"/>
      <c r="I37" s="92"/>
      <c r="J37" s="93"/>
      <c r="K37" s="2"/>
    </row>
    <row r="38" spans="1:45" ht="15.75" x14ac:dyDescent="0.25">
      <c r="A38" s="28"/>
      <c r="B38" s="29"/>
      <c r="C38" s="29"/>
      <c r="D38" s="29"/>
      <c r="E38" s="29"/>
      <c r="F38" s="29"/>
      <c r="G38" s="29"/>
      <c r="H38" s="29"/>
      <c r="I38" s="29"/>
      <c r="J38" s="30"/>
      <c r="K38" s="2"/>
    </row>
    <row r="39" spans="1:45" ht="54.75" customHeight="1" x14ac:dyDescent="0.25">
      <c r="A39" s="89" t="s">
        <v>69</v>
      </c>
      <c r="B39" s="76"/>
      <c r="C39" s="76"/>
      <c r="D39" s="76"/>
      <c r="E39" s="76"/>
      <c r="F39" s="76"/>
      <c r="G39" s="76"/>
      <c r="H39" s="76"/>
      <c r="I39" s="76"/>
      <c r="J39" s="77"/>
      <c r="K39" s="2"/>
    </row>
    <row r="40" spans="1:45" ht="39.75" customHeight="1" x14ac:dyDescent="0.25">
      <c r="A40" s="89" t="s">
        <v>70</v>
      </c>
      <c r="B40" s="76"/>
      <c r="C40" s="76"/>
      <c r="D40" s="76"/>
      <c r="E40" s="76"/>
      <c r="F40" s="76"/>
      <c r="G40" s="76"/>
      <c r="H40" s="76"/>
      <c r="I40" s="76"/>
      <c r="J40" s="77"/>
    </row>
    <row r="41" spans="1:45" ht="42" customHeight="1" x14ac:dyDescent="0.25">
      <c r="A41" s="89" t="s">
        <v>71</v>
      </c>
      <c r="B41" s="76"/>
      <c r="C41" s="76"/>
      <c r="D41" s="76"/>
      <c r="E41" s="76"/>
      <c r="F41" s="76"/>
      <c r="G41" s="76"/>
      <c r="H41" s="76"/>
      <c r="I41" s="76"/>
      <c r="J41" s="77"/>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25">
      <c r="A42" s="89" t="s">
        <v>68</v>
      </c>
      <c r="B42" s="76"/>
      <c r="C42" s="76"/>
      <c r="D42" s="76"/>
      <c r="E42" s="76"/>
      <c r="F42" s="76"/>
      <c r="G42" s="76"/>
      <c r="H42" s="76"/>
      <c r="I42" s="76"/>
      <c r="J42" s="77"/>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75" customHeight="1" x14ac:dyDescent="0.25">
      <c r="A43" s="90" t="s">
        <v>64</v>
      </c>
      <c r="B43" s="90"/>
      <c r="C43" s="90"/>
      <c r="D43" s="90"/>
      <c r="E43" s="90"/>
      <c r="F43" s="90"/>
      <c r="G43" s="90"/>
      <c r="H43" s="90"/>
      <c r="I43" s="90"/>
      <c r="J43" s="90"/>
    </row>
  </sheetData>
  <mergeCells count="52">
    <mergeCell ref="A42:J42"/>
    <mergeCell ref="A39:J39"/>
    <mergeCell ref="A43:J43"/>
    <mergeCell ref="A36:J36"/>
    <mergeCell ref="A37:J37"/>
    <mergeCell ref="A40:J40"/>
    <mergeCell ref="A41:J41"/>
    <mergeCell ref="M35:U35"/>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qref="A8" xr:uid="{830AA302-2CC7-43D2-A6EF-2172D7EEFAE5}"/>
    <dataValidation allowBlank="1" showInputMessage="1" prompt="Nombre del capítulo" sqref="B8:J10" xr:uid="{ECD7C862-924F-4A12-8512-0887A2E3F6FE}"/>
    <dataValidation allowBlank="1" showInputMessage="1" showErrorMessage="1" prompt="¿A quién va dirigido el programa?, ¿qué característica tiene esta población que requiere ser beneficiada?" sqref="B20:J20" xr:uid="{EB414C29-01C1-402C-8885-1700C0BC84C0}"/>
    <dataValidation allowBlank="1" showInputMessage="1" showErrorMessage="1" prompt="Nombre del producto" sqref="B32:J32" xr:uid="{F6371627-F888-4BE1-9DA0-79722AF2C53E}"/>
    <dataValidation allowBlank="1" showInputMessage="1" showErrorMessage="1" prompt="¿En qué consiste el producto? su objetivo" sqref="B33:J33" xr:uid="{4D289D4D-203B-4597-A927-07A1273232D7}"/>
    <dataValidation allowBlank="1" showInputMessage="1" showErrorMessage="1" prompt="1. Describir lo plasmado en el presupuesto_x000a_2. Describir lo alcanzado en términos financieros y de producción " sqref="B34:J34" xr:uid="{51091A6B-CCAD-4446-8534-82DF70A65EEF}"/>
    <dataValidation allowBlank="1" showInputMessage="1" showErrorMessage="1" prompt="De existir desvío, explicar razones." sqref="M35:U35" xr:uid="{0699CC97-C599-4198-9788-53C182319BB2}"/>
    <dataValidation allowBlank="1" showInputMessage="1" showErrorMessage="1" prompt="Oportunidades de mejora identificadas" sqref="A39:J42" xr:uid="{5D839FA1-2D8E-4F17-8F40-A032E21A9882}"/>
    <dataValidation allowBlank="1" showInputMessage="1" showErrorMessage="1" prompt="Presupuesto del programa" sqref="A25:C25 F25" xr:uid="{674E9CC7-E53F-4EC0-B987-0610525DC627}"/>
    <dataValidation allowBlank="1" showInputMessage="1" showErrorMessage="1" prompt="¿En qué consiste el programa?" sqref="B19:J19" xr:uid="{75F01444-2CA4-4128-BA97-F195EBD9C58E}"/>
    <dataValidation allowBlank="1" showInputMessage="1" showErrorMessage="1" prompt="Nombre de cada producto" sqref="A28:A29" xr:uid="{7004D6FC-21EC-4F51-B702-51CBA628AB9E}"/>
    <dataValidation allowBlank="1" showInputMessage="1" showErrorMessage="1" prompt="Nombre del indicador" sqref="B28:B29" xr:uid="{28C20912-8DD2-42DE-9389-630CDFE9785B}"/>
    <dataValidation allowBlank="1" showInputMessage="1" showErrorMessage="1" prompt="Meta anual del indicador" sqref="E28 C28:C29" xr:uid="{9DBE371A-2944-4B3D-A1E2-EAF71CFD8EA7}"/>
    <dataValidation allowBlank="1" showInputMessage="1" showErrorMessage="1" prompt="Monto presupuestado para el producto" sqref="E29:H29 F28 D28:D29" xr:uid="{468D7776-BC71-41F6-A1EE-5EC7FD0BEF07}"/>
    <dataValidation allowBlank="1" showInputMessage="1" showErrorMessage="1" prompt="Meta alcanzada en el trimestre" sqref="G28" xr:uid="{8151AEA5-661A-4C13-98A9-445D9ECA8681}"/>
    <dataValidation allowBlank="1" showInputMessage="1" showErrorMessage="1" prompt="Monto ejecutado en el trimestre" sqref="H28" xr:uid="{EE10CD46-56D9-4110-BFAF-9BC890E0E74F}"/>
  </dataValidations>
  <pageMargins left="0.7" right="0.7" top="0.75" bottom="0.75" header="0.3" footer="0.3"/>
  <pageSetup scale="65"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BABF6-2ED6-4950-BE6B-64944A482788}">
  <dimension ref="A1:AS43"/>
  <sheetViews>
    <sheetView topLeftCell="A16" workbookViewId="0">
      <selection activeCell="L26" sqref="L26"/>
    </sheetView>
  </sheetViews>
  <sheetFormatPr baseColWidth="10" defaultColWidth="11.42578125" defaultRowHeight="15" x14ac:dyDescent="0.25"/>
  <cols>
    <col min="1" max="1" width="23" style="12" customWidth="1"/>
    <col min="2" max="10" width="12.7109375" style="12" customWidth="1"/>
    <col min="11" max="11" width="27.7109375" style="12" customWidth="1"/>
  </cols>
  <sheetData>
    <row r="1" spans="1:11" ht="21.75" thickBot="1" x14ac:dyDescent="0.3">
      <c r="A1" s="1"/>
      <c r="B1" s="43" t="s">
        <v>0</v>
      </c>
      <c r="C1" s="44"/>
      <c r="D1" s="44"/>
      <c r="E1" s="44"/>
      <c r="F1" s="44"/>
      <c r="G1" s="44"/>
      <c r="H1" s="44"/>
      <c r="I1" s="44"/>
      <c r="J1" s="45"/>
      <c r="K1" s="2"/>
    </row>
    <row r="2" spans="1:11" ht="21.75" thickBot="1" x14ac:dyDescent="0.3">
      <c r="A2" s="3"/>
      <c r="B2" s="46" t="s">
        <v>1</v>
      </c>
      <c r="C2" s="47"/>
      <c r="D2" s="46" t="s">
        <v>2</v>
      </c>
      <c r="E2" s="47"/>
      <c r="F2" s="47"/>
      <c r="G2" s="47"/>
      <c r="H2" s="48"/>
      <c r="I2" s="4" t="s">
        <v>3</v>
      </c>
      <c r="J2" s="5" t="s">
        <v>4</v>
      </c>
      <c r="K2" s="2"/>
    </row>
    <row r="3" spans="1:11" ht="21.75" thickBot="1" x14ac:dyDescent="0.3">
      <c r="A3" s="6"/>
      <c r="B3" s="49" t="s">
        <v>5</v>
      </c>
      <c r="C3" s="50"/>
      <c r="D3" s="49"/>
      <c r="E3" s="50"/>
      <c r="F3" s="50"/>
      <c r="G3" s="50"/>
      <c r="H3" s="51"/>
      <c r="I3" s="7"/>
      <c r="J3" s="8"/>
      <c r="K3" s="2"/>
    </row>
    <row r="4" spans="1:11" x14ac:dyDescent="0.25">
      <c r="A4" s="39"/>
      <c r="B4" s="40"/>
      <c r="C4" s="40"/>
      <c r="D4" s="41"/>
      <c r="E4" s="41"/>
      <c r="F4" s="41"/>
      <c r="G4" s="41"/>
      <c r="H4" s="41"/>
      <c r="I4" s="40"/>
      <c r="J4" s="42"/>
      <c r="K4" s="2"/>
    </row>
    <row r="5" spans="1:11" ht="3" customHeight="1" x14ac:dyDescent="0.25">
      <c r="A5" s="53"/>
      <c r="B5" s="54"/>
      <c r="C5" s="54"/>
      <c r="D5" s="54"/>
      <c r="E5" s="54"/>
      <c r="F5" s="54"/>
      <c r="G5" s="54"/>
      <c r="H5" s="54"/>
      <c r="I5" s="54"/>
      <c r="J5" s="55"/>
      <c r="K5" s="2"/>
    </row>
    <row r="6" spans="1:11" ht="15.75" x14ac:dyDescent="0.25">
      <c r="A6" s="56" t="s">
        <v>6</v>
      </c>
      <c r="B6" s="57"/>
      <c r="C6" s="57"/>
      <c r="D6" s="57"/>
      <c r="E6" s="57"/>
      <c r="F6" s="57"/>
      <c r="G6" s="57"/>
      <c r="H6" s="57"/>
      <c r="I6" s="57"/>
      <c r="J6" s="58"/>
      <c r="K6" s="2"/>
    </row>
    <row r="7" spans="1:11" ht="15.75" x14ac:dyDescent="0.25">
      <c r="A7" s="59" t="s">
        <v>7</v>
      </c>
      <c r="B7" s="60"/>
      <c r="C7" s="60"/>
      <c r="D7" s="60"/>
      <c r="E7" s="60"/>
      <c r="F7" s="60"/>
      <c r="G7" s="60"/>
      <c r="H7" s="60"/>
      <c r="I7" s="60"/>
      <c r="J7" s="61"/>
      <c r="K7" s="2"/>
    </row>
    <row r="8" spans="1:11" x14ac:dyDescent="0.25">
      <c r="A8" s="9" t="s">
        <v>8</v>
      </c>
      <c r="B8" s="62" t="s">
        <v>9</v>
      </c>
      <c r="C8" s="63"/>
      <c r="D8" s="63"/>
      <c r="E8" s="63"/>
      <c r="F8" s="63"/>
      <c r="G8" s="63"/>
      <c r="H8" s="63"/>
      <c r="I8" s="63"/>
      <c r="J8" s="64"/>
      <c r="K8" s="2"/>
    </row>
    <row r="9" spans="1:11" ht="15" customHeight="1" x14ac:dyDescent="0.25">
      <c r="A9" s="10" t="s">
        <v>10</v>
      </c>
      <c r="B9" s="62" t="s">
        <v>11</v>
      </c>
      <c r="C9" s="63"/>
      <c r="D9" s="63"/>
      <c r="E9" s="63"/>
      <c r="F9" s="63"/>
      <c r="G9" s="63"/>
      <c r="H9" s="63"/>
      <c r="I9" s="63"/>
      <c r="J9" s="64"/>
      <c r="K9" s="2"/>
    </row>
    <row r="10" spans="1:11" x14ac:dyDescent="0.25">
      <c r="A10" s="10" t="s">
        <v>12</v>
      </c>
      <c r="B10" s="65" t="s">
        <v>13</v>
      </c>
      <c r="C10" s="66"/>
      <c r="D10" s="66"/>
      <c r="E10" s="66"/>
      <c r="F10" s="66"/>
      <c r="G10" s="66"/>
      <c r="H10" s="66"/>
      <c r="I10" s="66"/>
      <c r="J10" s="67"/>
      <c r="K10" s="2"/>
    </row>
    <row r="11" spans="1:11" ht="61.5" customHeight="1" x14ac:dyDescent="0.25">
      <c r="A11" s="11" t="s">
        <v>14</v>
      </c>
      <c r="B11" s="68" t="s">
        <v>15</v>
      </c>
      <c r="C11" s="68"/>
      <c r="D11" s="68"/>
      <c r="E11" s="68"/>
      <c r="F11" s="68"/>
      <c r="G11" s="68"/>
      <c r="H11" s="68"/>
      <c r="I11" s="68"/>
      <c r="J11" s="68"/>
    </row>
    <row r="12" spans="1:11" ht="51.75" customHeight="1" x14ac:dyDescent="0.25">
      <c r="A12" s="11" t="s">
        <v>16</v>
      </c>
      <c r="B12" s="68" t="s">
        <v>17</v>
      </c>
      <c r="C12" s="68"/>
      <c r="D12" s="68"/>
      <c r="E12" s="68"/>
      <c r="F12" s="68"/>
      <c r="G12" s="68"/>
      <c r="H12" s="68"/>
      <c r="I12" s="68"/>
      <c r="J12" s="68"/>
    </row>
    <row r="13" spans="1:11" ht="15.75" x14ac:dyDescent="0.25">
      <c r="A13" s="56" t="s">
        <v>18</v>
      </c>
      <c r="B13" s="57"/>
      <c r="C13" s="57"/>
      <c r="D13" s="57"/>
      <c r="E13" s="57"/>
      <c r="F13" s="57"/>
      <c r="G13" s="57"/>
      <c r="H13" s="57"/>
      <c r="I13" s="57"/>
      <c r="J13" s="58"/>
    </row>
    <row r="14" spans="1:11" ht="27.75" customHeight="1" x14ac:dyDescent="0.25">
      <c r="A14" s="9" t="s">
        <v>19</v>
      </c>
      <c r="B14" s="13">
        <v>4</v>
      </c>
      <c r="C14" s="69" t="str">
        <f>IFERROR(VLOOKUP(B14,'[1]Validacion datos'!A2:B5,2,FALSE),"")</f>
        <v>DESARROLLO SOSTENIBLE</v>
      </c>
      <c r="D14" s="69"/>
      <c r="E14" s="69"/>
      <c r="F14" s="69"/>
      <c r="G14" s="69"/>
      <c r="H14" s="69"/>
      <c r="I14" s="69"/>
      <c r="J14" s="69"/>
    </row>
    <row r="15" spans="1:11" ht="26.25" customHeight="1" x14ac:dyDescent="0.25">
      <c r="A15" s="9" t="s">
        <v>20</v>
      </c>
      <c r="B15" s="14">
        <v>4.3</v>
      </c>
      <c r="C15" s="69" t="str">
        <f>IFERROR(VLOOKUP(B15,'[1]Validacion datos'!A8:B26,2,FALSE),"")</f>
        <v>Adecuada adaptación al cambio climático</v>
      </c>
      <c r="D15" s="69"/>
      <c r="E15" s="69"/>
      <c r="F15" s="69"/>
      <c r="G15" s="69"/>
      <c r="H15" s="69"/>
      <c r="I15" s="69"/>
      <c r="J15" s="69"/>
    </row>
    <row r="16" spans="1:11" ht="39" customHeight="1" x14ac:dyDescent="0.25">
      <c r="A16" s="9" t="s">
        <v>21</v>
      </c>
      <c r="B16" s="15" t="s">
        <v>22</v>
      </c>
      <c r="C16" s="52" t="str">
        <f>IFERROR(VLOOKUP(B16,'[1]Validacion datos'!D8:E64,2,FALSE),"")</f>
        <v>Reducir la vulnerabilidad, avanzar en la adaptación a los efectos del cambio climático y contribuir a la mitigación de sus causas</v>
      </c>
      <c r="D16" s="52"/>
      <c r="E16" s="52"/>
      <c r="F16" s="52"/>
      <c r="G16" s="52"/>
      <c r="H16" s="52"/>
      <c r="I16" s="52"/>
      <c r="J16" s="52"/>
    </row>
    <row r="17" spans="1:11" ht="15.75" x14ac:dyDescent="0.25">
      <c r="A17" s="56" t="s">
        <v>23</v>
      </c>
      <c r="B17" s="57"/>
      <c r="C17" s="57"/>
      <c r="D17" s="57"/>
      <c r="E17" s="57"/>
      <c r="F17" s="57"/>
      <c r="G17" s="57"/>
      <c r="H17" s="57"/>
      <c r="I17" s="57"/>
      <c r="J17" s="58"/>
    </row>
    <row r="18" spans="1:11" ht="29.25" customHeight="1" x14ac:dyDescent="0.25">
      <c r="A18" s="9" t="s">
        <v>24</v>
      </c>
      <c r="B18" s="76" t="s">
        <v>25</v>
      </c>
      <c r="C18" s="76"/>
      <c r="D18" s="76"/>
      <c r="E18" s="76"/>
      <c r="F18" s="76"/>
      <c r="G18" s="76"/>
      <c r="H18" s="76"/>
      <c r="I18" s="76"/>
      <c r="J18" s="77"/>
    </row>
    <row r="19" spans="1:11" ht="38.25" customHeight="1" x14ac:dyDescent="0.25">
      <c r="A19" s="16" t="s">
        <v>26</v>
      </c>
      <c r="B19" s="76" t="s">
        <v>27</v>
      </c>
      <c r="C19" s="76"/>
      <c r="D19" s="76"/>
      <c r="E19" s="76"/>
      <c r="F19" s="76"/>
      <c r="G19" s="76"/>
      <c r="H19" s="76"/>
      <c r="I19" s="76"/>
      <c r="J19" s="77"/>
    </row>
    <row r="20" spans="1:11" ht="36.75" customHeight="1" x14ac:dyDescent="0.25">
      <c r="A20" s="16" t="s">
        <v>28</v>
      </c>
      <c r="B20" s="76" t="s">
        <v>29</v>
      </c>
      <c r="C20" s="76"/>
      <c r="D20" s="76"/>
      <c r="E20" s="76"/>
      <c r="F20" s="76"/>
      <c r="G20" s="76"/>
      <c r="H20" s="76"/>
      <c r="I20" s="76"/>
      <c r="J20" s="77"/>
    </row>
    <row r="21" spans="1:11" ht="46.5" customHeight="1" x14ac:dyDescent="0.25">
      <c r="A21" s="16" t="s">
        <v>30</v>
      </c>
      <c r="B21" s="76" t="s">
        <v>65</v>
      </c>
      <c r="C21" s="76"/>
      <c r="D21" s="76"/>
      <c r="E21" s="76"/>
      <c r="F21" s="76"/>
      <c r="G21" s="76"/>
      <c r="H21" s="76"/>
      <c r="I21" s="76"/>
      <c r="J21" s="77"/>
      <c r="K21" s="2"/>
    </row>
    <row r="22" spans="1:11" ht="15.75" x14ac:dyDescent="0.25">
      <c r="A22" s="56" t="s">
        <v>31</v>
      </c>
      <c r="B22" s="57"/>
      <c r="C22" s="57"/>
      <c r="D22" s="57"/>
      <c r="E22" s="57"/>
      <c r="F22" s="57"/>
      <c r="G22" s="57"/>
      <c r="H22" s="57"/>
      <c r="I22" s="57"/>
      <c r="J22" s="58"/>
    </row>
    <row r="23" spans="1:11" ht="15.75" x14ac:dyDescent="0.25">
      <c r="A23" s="59" t="s">
        <v>32</v>
      </c>
      <c r="B23" s="60"/>
      <c r="C23" s="60"/>
      <c r="D23" s="60"/>
      <c r="E23" s="60"/>
      <c r="F23" s="60"/>
      <c r="G23" s="60"/>
      <c r="H23" s="60"/>
      <c r="I23" s="60"/>
      <c r="J23" s="61"/>
      <c r="K23" s="2"/>
    </row>
    <row r="24" spans="1:11" ht="15" customHeight="1" x14ac:dyDescent="0.25">
      <c r="A24" s="78" t="s">
        <v>33</v>
      </c>
      <c r="B24" s="79"/>
      <c r="C24" s="80" t="s">
        <v>34</v>
      </c>
      <c r="D24" s="81"/>
      <c r="E24" s="81"/>
      <c r="F24" s="81" t="s">
        <v>35</v>
      </c>
      <c r="G24" s="81"/>
      <c r="H24" s="79"/>
      <c r="I24" s="80" t="s">
        <v>36</v>
      </c>
      <c r="J24" s="82"/>
    </row>
    <row r="25" spans="1:11" ht="33" customHeight="1" x14ac:dyDescent="0.25">
      <c r="A25" s="70">
        <v>118280481</v>
      </c>
      <c r="B25" s="71"/>
      <c r="C25" s="72">
        <v>118280481</v>
      </c>
      <c r="D25" s="73"/>
      <c r="E25" s="71"/>
      <c r="F25" s="72">
        <v>52592397.700000003</v>
      </c>
      <c r="G25" s="73"/>
      <c r="H25" s="71"/>
      <c r="I25" s="74">
        <f>SUM(F25/C25)</f>
        <v>0.44464139184554047</v>
      </c>
      <c r="J25" s="75"/>
    </row>
    <row r="26" spans="1:11" ht="15.75" x14ac:dyDescent="0.25">
      <c r="A26" s="59" t="s">
        <v>37</v>
      </c>
      <c r="B26" s="60"/>
      <c r="C26" s="60"/>
      <c r="D26" s="60"/>
      <c r="E26" s="60"/>
      <c r="F26" s="60"/>
      <c r="G26" s="60"/>
      <c r="H26" s="60"/>
      <c r="I26" s="60"/>
      <c r="J26" s="61"/>
      <c r="K26" s="2"/>
    </row>
    <row r="27" spans="1:11" ht="33" customHeight="1" x14ac:dyDescent="0.25">
      <c r="A27" s="17"/>
      <c r="B27"/>
      <c r="C27" s="83" t="s">
        <v>38</v>
      </c>
      <c r="D27" s="84"/>
      <c r="E27" s="83" t="s">
        <v>72</v>
      </c>
      <c r="F27" s="84"/>
      <c r="G27" s="83" t="s">
        <v>40</v>
      </c>
      <c r="H27" s="83"/>
      <c r="I27" s="83" t="s">
        <v>41</v>
      </c>
      <c r="J27" s="85"/>
    </row>
    <row r="28" spans="1:11" ht="38.25" x14ac:dyDescent="0.25">
      <c r="A28" s="18" t="s">
        <v>42</v>
      </c>
      <c r="B28" s="19" t="s">
        <v>43</v>
      </c>
      <c r="C28" s="19" t="s">
        <v>44</v>
      </c>
      <c r="D28" s="19" t="s">
        <v>45</v>
      </c>
      <c r="E28" s="19" t="s">
        <v>46</v>
      </c>
      <c r="F28" s="19" t="s">
        <v>47</v>
      </c>
      <c r="G28" s="19" t="s">
        <v>48</v>
      </c>
      <c r="H28" s="19" t="s">
        <v>49</v>
      </c>
      <c r="I28" s="19" t="s">
        <v>50</v>
      </c>
      <c r="J28" s="20" t="s">
        <v>51</v>
      </c>
    </row>
    <row r="29" spans="1:11" ht="72" x14ac:dyDescent="0.25">
      <c r="A29" s="21" t="s">
        <v>52</v>
      </c>
      <c r="B29" s="22" t="s">
        <v>53</v>
      </c>
      <c r="C29" s="23">
        <v>46</v>
      </c>
      <c r="D29" s="24">
        <v>118280481</v>
      </c>
      <c r="E29" s="24">
        <v>12</v>
      </c>
      <c r="F29" s="24">
        <v>26098462.5</v>
      </c>
      <c r="G29" s="24">
        <v>13</v>
      </c>
      <c r="H29" s="24">
        <v>29665663.68</v>
      </c>
      <c r="I29" s="25">
        <f>Tabla145673[[#This Row],[Física 
(E)]]/Tabla145673[[#This Row],[Física
(C)]]</f>
        <v>1.0833333333333333</v>
      </c>
      <c r="J29" s="26">
        <f>Tabla145673[[#This Row],[Financiera 
 (F)]]/Tabla145673[[#This Row],[Financiera
(D)]]</f>
        <v>1.1366824264073028</v>
      </c>
    </row>
    <row r="30" spans="1:11" ht="15.75" x14ac:dyDescent="0.25">
      <c r="A30" s="56" t="s">
        <v>54</v>
      </c>
      <c r="B30" s="57"/>
      <c r="C30" s="57"/>
      <c r="D30" s="57"/>
      <c r="E30" s="57"/>
      <c r="F30" s="57"/>
      <c r="G30" s="57"/>
      <c r="H30" s="57"/>
      <c r="I30" s="57"/>
      <c r="J30" s="58"/>
    </row>
    <row r="31" spans="1:11" ht="15.75" x14ac:dyDescent="0.25">
      <c r="A31" s="59" t="s">
        <v>55</v>
      </c>
      <c r="B31" s="60"/>
      <c r="C31" s="60"/>
      <c r="D31" s="60"/>
      <c r="E31" s="60"/>
      <c r="F31" s="60"/>
      <c r="G31" s="60"/>
      <c r="H31" s="60"/>
      <c r="I31" s="60"/>
      <c r="J31" s="61"/>
      <c r="K31" s="2"/>
    </row>
    <row r="32" spans="1:11" ht="30" customHeight="1" x14ac:dyDescent="0.25">
      <c r="A32" s="27" t="s">
        <v>56</v>
      </c>
      <c r="B32" s="76" t="s">
        <v>57</v>
      </c>
      <c r="C32" s="76"/>
      <c r="D32" s="76"/>
      <c r="E32" s="76"/>
      <c r="F32" s="76"/>
      <c r="G32" s="76"/>
      <c r="H32" s="76"/>
      <c r="I32" s="76"/>
      <c r="J32" s="77"/>
    </row>
    <row r="33" spans="1:45" ht="69.75" customHeight="1" x14ac:dyDescent="0.25">
      <c r="A33" s="27" t="s">
        <v>58</v>
      </c>
      <c r="B33" s="76" t="s">
        <v>59</v>
      </c>
      <c r="C33" s="76"/>
      <c r="D33" s="76"/>
      <c r="E33" s="76"/>
      <c r="F33" s="76"/>
      <c r="G33" s="76"/>
      <c r="H33" s="76"/>
      <c r="I33" s="76"/>
      <c r="J33" s="77"/>
    </row>
    <row r="34" spans="1:45" ht="60" customHeight="1" x14ac:dyDescent="0.25">
      <c r="A34" s="27" t="s">
        <v>60</v>
      </c>
      <c r="B34" s="86" t="s">
        <v>74</v>
      </c>
      <c r="C34" s="76"/>
      <c r="D34" s="76"/>
      <c r="E34" s="76"/>
      <c r="F34" s="76"/>
      <c r="G34" s="76"/>
      <c r="H34" s="76"/>
      <c r="I34" s="76"/>
      <c r="J34" s="77"/>
    </row>
    <row r="35" spans="1:45" ht="105.75" customHeight="1" x14ac:dyDescent="0.25">
      <c r="A35" s="27" t="s">
        <v>61</v>
      </c>
      <c r="B35" s="87" t="s">
        <v>73</v>
      </c>
      <c r="C35" s="87"/>
      <c r="D35" s="87"/>
      <c r="E35" s="87"/>
      <c r="F35" s="87"/>
      <c r="G35" s="87"/>
      <c r="H35" s="87"/>
      <c r="I35" s="87"/>
      <c r="J35" s="88"/>
      <c r="M35" s="76"/>
      <c r="N35" s="76"/>
      <c r="O35" s="76"/>
      <c r="P35" s="76"/>
      <c r="Q35" s="76"/>
      <c r="R35" s="76"/>
      <c r="S35" s="76"/>
      <c r="T35" s="76"/>
      <c r="U35" s="77"/>
    </row>
    <row r="36" spans="1:45" ht="15.75" x14ac:dyDescent="0.25">
      <c r="A36" s="56" t="s">
        <v>62</v>
      </c>
      <c r="B36" s="57"/>
      <c r="C36" s="57"/>
      <c r="D36" s="57"/>
      <c r="E36" s="57"/>
      <c r="F36" s="57"/>
      <c r="G36" s="57"/>
      <c r="H36" s="57"/>
      <c r="I36" s="57"/>
      <c r="J36" s="58"/>
    </row>
    <row r="37" spans="1:45" ht="15.75" x14ac:dyDescent="0.25">
      <c r="A37" s="91" t="s">
        <v>63</v>
      </c>
      <c r="B37" s="92"/>
      <c r="C37" s="92"/>
      <c r="D37" s="92"/>
      <c r="E37" s="92"/>
      <c r="F37" s="92"/>
      <c r="G37" s="92"/>
      <c r="H37" s="92"/>
      <c r="I37" s="92"/>
      <c r="J37" s="93"/>
      <c r="K37" s="2"/>
    </row>
    <row r="38" spans="1:45" ht="15.75" x14ac:dyDescent="0.25">
      <c r="A38" s="28"/>
      <c r="B38" s="29"/>
      <c r="C38" s="29"/>
      <c r="D38" s="29"/>
      <c r="E38" s="29"/>
      <c r="F38" s="29"/>
      <c r="G38" s="29"/>
      <c r="H38" s="29"/>
      <c r="I38" s="29"/>
      <c r="J38" s="30"/>
      <c r="K38" s="2"/>
    </row>
    <row r="39" spans="1:45" ht="54.75" customHeight="1" x14ac:dyDescent="0.25">
      <c r="A39" s="89" t="s">
        <v>75</v>
      </c>
      <c r="B39" s="76"/>
      <c r="C39" s="76"/>
      <c r="D39" s="76"/>
      <c r="E39" s="76"/>
      <c r="F39" s="76"/>
      <c r="G39" s="76"/>
      <c r="H39" s="76"/>
      <c r="I39" s="76"/>
      <c r="J39" s="77"/>
      <c r="K39" s="2"/>
    </row>
    <row r="40" spans="1:45" ht="39.75" customHeight="1" x14ac:dyDescent="0.25">
      <c r="A40" s="89" t="s">
        <v>70</v>
      </c>
      <c r="B40" s="76"/>
      <c r="C40" s="76"/>
      <c r="D40" s="76"/>
      <c r="E40" s="76"/>
      <c r="F40" s="76"/>
      <c r="G40" s="76"/>
      <c r="H40" s="76"/>
      <c r="I40" s="76"/>
      <c r="J40" s="77"/>
    </row>
    <row r="41" spans="1:45" ht="42" customHeight="1" x14ac:dyDescent="0.25">
      <c r="A41" s="89" t="s">
        <v>76</v>
      </c>
      <c r="B41" s="76"/>
      <c r="C41" s="76"/>
      <c r="D41" s="76"/>
      <c r="E41" s="76"/>
      <c r="F41" s="76"/>
      <c r="G41" s="76"/>
      <c r="H41" s="76"/>
      <c r="I41" s="76"/>
      <c r="J41" s="77"/>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25">
      <c r="A42" s="89" t="s">
        <v>68</v>
      </c>
      <c r="B42" s="76"/>
      <c r="C42" s="76"/>
      <c r="D42" s="76"/>
      <c r="E42" s="76"/>
      <c r="F42" s="76"/>
      <c r="G42" s="76"/>
      <c r="H42" s="76"/>
      <c r="I42" s="76"/>
      <c r="J42" s="77"/>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75" customHeight="1" x14ac:dyDescent="0.25">
      <c r="A43" s="90" t="s">
        <v>64</v>
      </c>
      <c r="B43" s="90"/>
      <c r="C43" s="90"/>
      <c r="D43" s="90"/>
      <c r="E43" s="90"/>
      <c r="F43" s="90"/>
      <c r="G43" s="90"/>
      <c r="H43" s="90"/>
      <c r="I43" s="90"/>
      <c r="J43" s="90"/>
    </row>
  </sheetData>
  <mergeCells count="52">
    <mergeCell ref="A43:J43"/>
    <mergeCell ref="A36:J36"/>
    <mergeCell ref="A37:J37"/>
    <mergeCell ref="A39:J39"/>
    <mergeCell ref="A40:J40"/>
    <mergeCell ref="A41:J41"/>
    <mergeCell ref="A42:J42"/>
    <mergeCell ref="M35:U35"/>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count="16">
    <dataValidation allowBlank="1" showInputMessage="1" showErrorMessage="1" prompt="Monto ejecutado en el trimestre" sqref="H28" xr:uid="{A7AA9491-C2E4-4997-B05A-64E29C015A98}"/>
    <dataValidation allowBlank="1" showInputMessage="1" showErrorMessage="1" prompt="Meta alcanzada en el trimestre" sqref="G28" xr:uid="{D6DB8FC0-C561-45BC-9805-F6F6FAA59FFD}"/>
    <dataValidation allowBlank="1" showInputMessage="1" showErrorMessage="1" prompt="Monto presupuestado para el producto" sqref="E29:H29 F28 D28:D29" xr:uid="{0AB05A79-C64E-47BF-9E36-CB441F13566C}"/>
    <dataValidation allowBlank="1" showInputMessage="1" showErrorMessage="1" prompt="Meta anual del indicador" sqref="E28 C28:C29" xr:uid="{55B5717D-27ED-4D44-925E-7C70E650C422}"/>
    <dataValidation allowBlank="1" showInputMessage="1" showErrorMessage="1" prompt="Nombre del indicador" sqref="B28:B29" xr:uid="{638926B4-E8F5-4D3B-BAA8-38CDA893C7A5}"/>
    <dataValidation allowBlank="1" showInputMessage="1" showErrorMessage="1" prompt="Nombre de cada producto" sqref="A28:A29" xr:uid="{6D51CAD1-2450-4C33-B0C6-AED20D9F31E3}"/>
    <dataValidation allowBlank="1" showInputMessage="1" showErrorMessage="1" prompt="¿En qué consiste el programa?" sqref="B19:J19" xr:uid="{82345098-725B-45BB-A7DC-1B7E917CA754}"/>
    <dataValidation allowBlank="1" showInputMessage="1" showErrorMessage="1" prompt="Presupuesto del programa" sqref="A25:C25 F25" xr:uid="{C13026C7-93F1-4CEA-9C5A-6CEACB5E290A}"/>
    <dataValidation allowBlank="1" showInputMessage="1" showErrorMessage="1" prompt="Oportunidades de mejora identificadas" sqref="A39:J42" xr:uid="{BE9D1213-5624-44DB-B47B-81C5DEFE7F29}"/>
    <dataValidation allowBlank="1" showInputMessage="1" showErrorMessage="1" prompt="De existir desvío, explicar razones." sqref="M35:U35" xr:uid="{E745BFCB-C940-42F7-90AF-7F4BF8A8A324}"/>
    <dataValidation allowBlank="1" showInputMessage="1" showErrorMessage="1" prompt="1. Describir lo plasmado en el presupuesto_x000a_2. Describir lo alcanzado en términos financieros y de producción " sqref="B34:J34" xr:uid="{5CA1E4F6-19D0-4D90-85C2-C5A66855E0B2}"/>
    <dataValidation allowBlank="1" showInputMessage="1" showErrorMessage="1" prompt="¿En qué consiste el producto? su objetivo" sqref="B33:J33" xr:uid="{1E6C547A-2548-4443-AA48-625A1A5E9B38}"/>
    <dataValidation allowBlank="1" showInputMessage="1" showErrorMessage="1" prompt="Nombre del producto" sqref="B32:J32" xr:uid="{E5F86040-C2A7-46DC-B7FC-C36BEA14373D}"/>
    <dataValidation allowBlank="1" showInputMessage="1" showErrorMessage="1" prompt="¿A quién va dirigido el programa?, ¿qué característica tiene esta población que requiere ser beneficiada?" sqref="B20:J20" xr:uid="{8E635F83-15C2-4915-957F-369AE49EBE0D}"/>
    <dataValidation allowBlank="1" showInputMessage="1" prompt="Nombre del capítulo" sqref="B8:J10" xr:uid="{6FB54A9E-5FD6-4F8D-9676-975CB3569017}"/>
    <dataValidation allowBlank="1" sqref="A8" xr:uid="{5AF4D5E7-9DEA-45D7-99F1-C438208B5D91}"/>
  </dataValidations>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7A0B8-C6F2-4A76-84DA-0034182474B8}">
  <dimension ref="A1:AS43"/>
  <sheetViews>
    <sheetView topLeftCell="A12" zoomScale="80" zoomScaleNormal="80" workbookViewId="0">
      <selection activeCell="I25" sqref="I25:J25"/>
    </sheetView>
  </sheetViews>
  <sheetFormatPr baseColWidth="10" defaultColWidth="11.42578125" defaultRowHeight="15" x14ac:dyDescent="0.25"/>
  <cols>
    <col min="1" max="1" width="23" style="12" customWidth="1"/>
    <col min="2" max="10" width="12.7109375" style="12" customWidth="1"/>
    <col min="11" max="11" width="27.7109375" style="12" customWidth="1"/>
  </cols>
  <sheetData>
    <row r="1" spans="1:11" ht="21.75" thickBot="1" x14ac:dyDescent="0.3">
      <c r="A1" s="1"/>
      <c r="B1" s="43" t="s">
        <v>0</v>
      </c>
      <c r="C1" s="44"/>
      <c r="D1" s="44"/>
      <c r="E1" s="44"/>
      <c r="F1" s="44"/>
      <c r="G1" s="44"/>
      <c r="H1" s="44"/>
      <c r="I1" s="44"/>
      <c r="J1" s="45"/>
      <c r="K1" s="2"/>
    </row>
    <row r="2" spans="1:11" ht="21.75" thickBot="1" x14ac:dyDescent="0.3">
      <c r="A2" s="3"/>
      <c r="B2" s="46" t="s">
        <v>1</v>
      </c>
      <c r="C2" s="47"/>
      <c r="D2" s="46" t="s">
        <v>2</v>
      </c>
      <c r="E2" s="47"/>
      <c r="F2" s="47"/>
      <c r="G2" s="47"/>
      <c r="H2" s="48"/>
      <c r="I2" s="4" t="s">
        <v>3</v>
      </c>
      <c r="J2" s="5" t="s">
        <v>4</v>
      </c>
      <c r="K2" s="2"/>
    </row>
    <row r="3" spans="1:11" ht="21.75" thickBot="1" x14ac:dyDescent="0.3">
      <c r="A3" s="6"/>
      <c r="B3" s="49" t="s">
        <v>5</v>
      </c>
      <c r="C3" s="50"/>
      <c r="D3" s="49"/>
      <c r="E3" s="50"/>
      <c r="F3" s="50"/>
      <c r="G3" s="50"/>
      <c r="H3" s="51"/>
      <c r="I3" s="7"/>
      <c r="J3" s="8"/>
      <c r="K3" s="2"/>
    </row>
    <row r="4" spans="1:11" x14ac:dyDescent="0.25">
      <c r="A4" s="39"/>
      <c r="B4" s="40"/>
      <c r="C4" s="40"/>
      <c r="D4" s="41"/>
      <c r="E4" s="41"/>
      <c r="F4" s="41"/>
      <c r="G4" s="41"/>
      <c r="H4" s="41"/>
      <c r="I4" s="40"/>
      <c r="J4" s="42"/>
      <c r="K4" s="2"/>
    </row>
    <row r="5" spans="1:11" ht="3" customHeight="1" x14ac:dyDescent="0.25">
      <c r="A5" s="53"/>
      <c r="B5" s="54"/>
      <c r="C5" s="54"/>
      <c r="D5" s="54"/>
      <c r="E5" s="54"/>
      <c r="F5" s="54"/>
      <c r="G5" s="54"/>
      <c r="H5" s="54"/>
      <c r="I5" s="54"/>
      <c r="J5" s="55"/>
      <c r="K5" s="2"/>
    </row>
    <row r="6" spans="1:11" ht="15.75" x14ac:dyDescent="0.25">
      <c r="A6" s="56" t="s">
        <v>6</v>
      </c>
      <c r="B6" s="57"/>
      <c r="C6" s="57"/>
      <c r="D6" s="57"/>
      <c r="E6" s="57"/>
      <c r="F6" s="57"/>
      <c r="G6" s="57"/>
      <c r="H6" s="57"/>
      <c r="I6" s="57"/>
      <c r="J6" s="58"/>
      <c r="K6" s="2"/>
    </row>
    <row r="7" spans="1:11" ht="15.75" x14ac:dyDescent="0.25">
      <c r="A7" s="59" t="s">
        <v>7</v>
      </c>
      <c r="B7" s="60"/>
      <c r="C7" s="60"/>
      <c r="D7" s="60"/>
      <c r="E7" s="60"/>
      <c r="F7" s="60"/>
      <c r="G7" s="60"/>
      <c r="H7" s="60"/>
      <c r="I7" s="60"/>
      <c r="J7" s="61"/>
      <c r="K7" s="2"/>
    </row>
    <row r="8" spans="1:11" x14ac:dyDescent="0.25">
      <c r="A8" s="9" t="s">
        <v>8</v>
      </c>
      <c r="B8" s="62" t="s">
        <v>9</v>
      </c>
      <c r="C8" s="63"/>
      <c r="D8" s="63"/>
      <c r="E8" s="63"/>
      <c r="F8" s="63"/>
      <c r="G8" s="63"/>
      <c r="H8" s="63"/>
      <c r="I8" s="63"/>
      <c r="J8" s="64"/>
      <c r="K8" s="2"/>
    </row>
    <row r="9" spans="1:11" ht="15" customHeight="1" x14ac:dyDescent="0.25">
      <c r="A9" s="10" t="s">
        <v>10</v>
      </c>
      <c r="B9" s="62" t="s">
        <v>11</v>
      </c>
      <c r="C9" s="63"/>
      <c r="D9" s="63"/>
      <c r="E9" s="63"/>
      <c r="F9" s="63"/>
      <c r="G9" s="63"/>
      <c r="H9" s="63"/>
      <c r="I9" s="63"/>
      <c r="J9" s="64"/>
      <c r="K9" s="2"/>
    </row>
    <row r="10" spans="1:11" x14ac:dyDescent="0.25">
      <c r="A10" s="10" t="s">
        <v>12</v>
      </c>
      <c r="B10" s="65" t="s">
        <v>13</v>
      </c>
      <c r="C10" s="66"/>
      <c r="D10" s="66"/>
      <c r="E10" s="66"/>
      <c r="F10" s="66"/>
      <c r="G10" s="66"/>
      <c r="H10" s="66"/>
      <c r="I10" s="66"/>
      <c r="J10" s="67"/>
      <c r="K10" s="2"/>
    </row>
    <row r="11" spans="1:11" ht="61.5" customHeight="1" x14ac:dyDescent="0.25">
      <c r="A11" s="11" t="s">
        <v>14</v>
      </c>
      <c r="B11" s="68" t="s">
        <v>15</v>
      </c>
      <c r="C11" s="68"/>
      <c r="D11" s="68"/>
      <c r="E11" s="68"/>
      <c r="F11" s="68"/>
      <c r="G11" s="68"/>
      <c r="H11" s="68"/>
      <c r="I11" s="68"/>
      <c r="J11" s="68"/>
    </row>
    <row r="12" spans="1:11" ht="51.75" customHeight="1" x14ac:dyDescent="0.25">
      <c r="A12" s="11" t="s">
        <v>16</v>
      </c>
      <c r="B12" s="68" t="s">
        <v>17</v>
      </c>
      <c r="C12" s="68"/>
      <c r="D12" s="68"/>
      <c r="E12" s="68"/>
      <c r="F12" s="68"/>
      <c r="G12" s="68"/>
      <c r="H12" s="68"/>
      <c r="I12" s="68"/>
      <c r="J12" s="68"/>
    </row>
    <row r="13" spans="1:11" ht="15.75" x14ac:dyDescent="0.25">
      <c r="A13" s="56" t="s">
        <v>18</v>
      </c>
      <c r="B13" s="57"/>
      <c r="C13" s="57"/>
      <c r="D13" s="57"/>
      <c r="E13" s="57"/>
      <c r="F13" s="57"/>
      <c r="G13" s="57"/>
      <c r="H13" s="57"/>
      <c r="I13" s="57"/>
      <c r="J13" s="58"/>
    </row>
    <row r="14" spans="1:11" ht="27.75" customHeight="1" x14ac:dyDescent="0.25">
      <c r="A14" s="9" t="s">
        <v>19</v>
      </c>
      <c r="B14" s="13">
        <v>4</v>
      </c>
      <c r="C14" s="69" t="str">
        <f>IFERROR(VLOOKUP(B14,'[1]Validacion datos'!A2:B5,2,FALSE),"")</f>
        <v>DESARROLLO SOSTENIBLE</v>
      </c>
      <c r="D14" s="69"/>
      <c r="E14" s="69"/>
      <c r="F14" s="69"/>
      <c r="G14" s="69"/>
      <c r="H14" s="69"/>
      <c r="I14" s="69"/>
      <c r="J14" s="69"/>
    </row>
    <row r="15" spans="1:11" ht="26.25" customHeight="1" x14ac:dyDescent="0.25">
      <c r="A15" s="9" t="s">
        <v>20</v>
      </c>
      <c r="B15" s="14">
        <v>4.3</v>
      </c>
      <c r="C15" s="69" t="str">
        <f>IFERROR(VLOOKUP(B15,'[1]Validacion datos'!A8:B26,2,FALSE),"")</f>
        <v>Adecuada adaptación al cambio climático</v>
      </c>
      <c r="D15" s="69"/>
      <c r="E15" s="69"/>
      <c r="F15" s="69"/>
      <c r="G15" s="69"/>
      <c r="H15" s="69"/>
      <c r="I15" s="69"/>
      <c r="J15" s="69"/>
    </row>
    <row r="16" spans="1:11" ht="39" customHeight="1" x14ac:dyDescent="0.25">
      <c r="A16" s="9" t="s">
        <v>21</v>
      </c>
      <c r="B16" s="15" t="s">
        <v>22</v>
      </c>
      <c r="C16" s="52" t="str">
        <f>IFERROR(VLOOKUP(B16,'[1]Validacion datos'!D8:E64,2,FALSE),"")</f>
        <v>Reducir la vulnerabilidad, avanzar en la adaptación a los efectos del cambio climático y contribuir a la mitigación de sus causas</v>
      </c>
      <c r="D16" s="52"/>
      <c r="E16" s="52"/>
      <c r="F16" s="52"/>
      <c r="G16" s="52"/>
      <c r="H16" s="52"/>
      <c r="I16" s="52"/>
      <c r="J16" s="52"/>
    </row>
    <row r="17" spans="1:11" ht="15.75" x14ac:dyDescent="0.25">
      <c r="A17" s="56" t="s">
        <v>23</v>
      </c>
      <c r="B17" s="57"/>
      <c r="C17" s="57"/>
      <c r="D17" s="57"/>
      <c r="E17" s="57"/>
      <c r="F17" s="57"/>
      <c r="G17" s="57"/>
      <c r="H17" s="57"/>
      <c r="I17" s="57"/>
      <c r="J17" s="58"/>
    </row>
    <row r="18" spans="1:11" ht="29.25" customHeight="1" x14ac:dyDescent="0.25">
      <c r="A18" s="9" t="s">
        <v>24</v>
      </c>
      <c r="B18" s="76" t="s">
        <v>25</v>
      </c>
      <c r="C18" s="76"/>
      <c r="D18" s="76"/>
      <c r="E18" s="76"/>
      <c r="F18" s="76"/>
      <c r="G18" s="76"/>
      <c r="H18" s="76"/>
      <c r="I18" s="76"/>
      <c r="J18" s="77"/>
    </row>
    <row r="19" spans="1:11" ht="38.25" customHeight="1" x14ac:dyDescent="0.25">
      <c r="A19" s="16" t="s">
        <v>26</v>
      </c>
      <c r="B19" s="76" t="s">
        <v>27</v>
      </c>
      <c r="C19" s="76"/>
      <c r="D19" s="76"/>
      <c r="E19" s="76"/>
      <c r="F19" s="76"/>
      <c r="G19" s="76"/>
      <c r="H19" s="76"/>
      <c r="I19" s="76"/>
      <c r="J19" s="77"/>
    </row>
    <row r="20" spans="1:11" ht="36.75" customHeight="1" x14ac:dyDescent="0.25">
      <c r="A20" s="16" t="s">
        <v>28</v>
      </c>
      <c r="B20" s="76" t="s">
        <v>29</v>
      </c>
      <c r="C20" s="76"/>
      <c r="D20" s="76"/>
      <c r="E20" s="76"/>
      <c r="F20" s="76"/>
      <c r="G20" s="76"/>
      <c r="H20" s="76"/>
      <c r="I20" s="76"/>
      <c r="J20" s="77"/>
    </row>
    <row r="21" spans="1:11" ht="46.5" customHeight="1" x14ac:dyDescent="0.25">
      <c r="A21" s="16" t="s">
        <v>30</v>
      </c>
      <c r="B21" s="76" t="s">
        <v>65</v>
      </c>
      <c r="C21" s="76"/>
      <c r="D21" s="76"/>
      <c r="E21" s="76"/>
      <c r="F21" s="76"/>
      <c r="G21" s="76"/>
      <c r="H21" s="76"/>
      <c r="I21" s="76"/>
      <c r="J21" s="77"/>
      <c r="K21" s="2"/>
    </row>
    <row r="22" spans="1:11" ht="15.75" x14ac:dyDescent="0.25">
      <c r="A22" s="56" t="s">
        <v>31</v>
      </c>
      <c r="B22" s="57"/>
      <c r="C22" s="57"/>
      <c r="D22" s="57"/>
      <c r="E22" s="57"/>
      <c r="F22" s="57"/>
      <c r="G22" s="57"/>
      <c r="H22" s="57"/>
      <c r="I22" s="57"/>
      <c r="J22" s="58"/>
    </row>
    <row r="23" spans="1:11" ht="15.75" x14ac:dyDescent="0.25">
      <c r="A23" s="59" t="s">
        <v>32</v>
      </c>
      <c r="B23" s="60"/>
      <c r="C23" s="60"/>
      <c r="D23" s="60"/>
      <c r="E23" s="60"/>
      <c r="F23" s="60"/>
      <c r="G23" s="60"/>
      <c r="H23" s="60"/>
      <c r="I23" s="60"/>
      <c r="J23" s="61"/>
      <c r="K23" s="2"/>
    </row>
    <row r="24" spans="1:11" ht="15" customHeight="1" x14ac:dyDescent="0.25">
      <c r="A24" s="78" t="s">
        <v>33</v>
      </c>
      <c r="B24" s="79"/>
      <c r="C24" s="80" t="s">
        <v>34</v>
      </c>
      <c r="D24" s="81"/>
      <c r="E24" s="81"/>
      <c r="F24" s="81" t="s">
        <v>35</v>
      </c>
      <c r="G24" s="81"/>
      <c r="H24" s="79"/>
      <c r="I24" s="80" t="s">
        <v>36</v>
      </c>
      <c r="J24" s="82"/>
    </row>
    <row r="25" spans="1:11" ht="33" customHeight="1" x14ac:dyDescent="0.25">
      <c r="A25" s="70">
        <v>118280481</v>
      </c>
      <c r="B25" s="71"/>
      <c r="C25" s="72">
        <v>118280481</v>
      </c>
      <c r="D25" s="73"/>
      <c r="E25" s="71"/>
      <c r="F25" s="72">
        <v>78871954.700000003</v>
      </c>
      <c r="G25" s="73"/>
      <c r="H25" s="71"/>
      <c r="I25" s="74">
        <f>SUM(F25/C25)</f>
        <v>0.66682138957483617</v>
      </c>
      <c r="J25" s="75"/>
    </row>
    <row r="26" spans="1:11" ht="15.75" x14ac:dyDescent="0.25">
      <c r="A26" s="59" t="s">
        <v>37</v>
      </c>
      <c r="B26" s="60"/>
      <c r="C26" s="60"/>
      <c r="D26" s="60"/>
      <c r="E26" s="60"/>
      <c r="F26" s="60"/>
      <c r="G26" s="60"/>
      <c r="H26" s="60"/>
      <c r="I26" s="60"/>
      <c r="J26" s="61"/>
      <c r="K26" s="2"/>
    </row>
    <row r="27" spans="1:11" ht="33" customHeight="1" x14ac:dyDescent="0.25">
      <c r="A27" s="17"/>
      <c r="B27"/>
      <c r="C27" s="83" t="s">
        <v>38</v>
      </c>
      <c r="D27" s="84"/>
      <c r="E27" s="83" t="s">
        <v>77</v>
      </c>
      <c r="F27" s="84"/>
      <c r="G27" s="83" t="s">
        <v>40</v>
      </c>
      <c r="H27" s="83"/>
      <c r="I27" s="83" t="s">
        <v>41</v>
      </c>
      <c r="J27" s="85"/>
    </row>
    <row r="28" spans="1:11" ht="38.25" x14ac:dyDescent="0.25">
      <c r="A28" s="18" t="s">
        <v>42</v>
      </c>
      <c r="B28" s="19" t="s">
        <v>43</v>
      </c>
      <c r="C28" s="19" t="s">
        <v>44</v>
      </c>
      <c r="D28" s="19" t="s">
        <v>45</v>
      </c>
      <c r="E28" s="19" t="s">
        <v>46</v>
      </c>
      <c r="F28" s="19" t="s">
        <v>47</v>
      </c>
      <c r="G28" s="19" t="s">
        <v>48</v>
      </c>
      <c r="H28" s="19" t="s">
        <v>49</v>
      </c>
      <c r="I28" s="19" t="s">
        <v>50</v>
      </c>
      <c r="J28" s="20" t="s">
        <v>51</v>
      </c>
    </row>
    <row r="29" spans="1:11" ht="72" x14ac:dyDescent="0.25">
      <c r="A29" s="21" t="s">
        <v>52</v>
      </c>
      <c r="B29" s="22" t="s">
        <v>53</v>
      </c>
      <c r="C29" s="23">
        <v>46</v>
      </c>
      <c r="D29" s="24">
        <v>118280481</v>
      </c>
      <c r="E29" s="24">
        <v>10</v>
      </c>
      <c r="F29" s="24">
        <v>26098463</v>
      </c>
      <c r="G29" s="24">
        <v>10</v>
      </c>
      <c r="H29" s="24">
        <v>26279557</v>
      </c>
      <c r="I29" s="25">
        <f>Tabla1456734[[#This Row],[Física 
(E)]]/Tabla1456734[[#This Row],[Física
(C)]]</f>
        <v>1</v>
      </c>
      <c r="J29" s="26">
        <f>Tabla1456734[[#This Row],[Financiera 
 (F)]]/Tabla1456734[[#This Row],[Financiera
(D)]]</f>
        <v>1.0069388760556512</v>
      </c>
    </row>
    <row r="30" spans="1:11" ht="15.75" x14ac:dyDescent="0.25">
      <c r="A30" s="56" t="s">
        <v>54</v>
      </c>
      <c r="B30" s="57"/>
      <c r="C30" s="57"/>
      <c r="D30" s="57"/>
      <c r="E30" s="57"/>
      <c r="F30" s="57"/>
      <c r="G30" s="57"/>
      <c r="H30" s="57"/>
      <c r="I30" s="57"/>
      <c r="J30" s="58"/>
    </row>
    <row r="31" spans="1:11" ht="15.75" x14ac:dyDescent="0.25">
      <c r="A31" s="59" t="s">
        <v>55</v>
      </c>
      <c r="B31" s="60"/>
      <c r="C31" s="60"/>
      <c r="D31" s="60"/>
      <c r="E31" s="60"/>
      <c r="F31" s="60"/>
      <c r="G31" s="60"/>
      <c r="H31" s="60"/>
      <c r="I31" s="60"/>
      <c r="J31" s="61"/>
      <c r="K31" s="2"/>
    </row>
    <row r="32" spans="1:11" ht="30" customHeight="1" x14ac:dyDescent="0.25">
      <c r="A32" s="27" t="s">
        <v>56</v>
      </c>
      <c r="B32" s="76" t="s">
        <v>57</v>
      </c>
      <c r="C32" s="76"/>
      <c r="D32" s="76"/>
      <c r="E32" s="76"/>
      <c r="F32" s="76"/>
      <c r="G32" s="76"/>
      <c r="H32" s="76"/>
      <c r="I32" s="76"/>
      <c r="J32" s="77"/>
    </row>
    <row r="33" spans="1:45" ht="69.75" customHeight="1" x14ac:dyDescent="0.25">
      <c r="A33" s="27" t="s">
        <v>58</v>
      </c>
      <c r="B33" s="76" t="s">
        <v>59</v>
      </c>
      <c r="C33" s="76"/>
      <c r="D33" s="76"/>
      <c r="E33" s="76"/>
      <c r="F33" s="76"/>
      <c r="G33" s="76"/>
      <c r="H33" s="76"/>
      <c r="I33" s="76"/>
      <c r="J33" s="77"/>
    </row>
    <row r="34" spans="1:45" ht="60" customHeight="1" x14ac:dyDescent="0.25">
      <c r="A34" s="27" t="s">
        <v>60</v>
      </c>
      <c r="B34" s="86" t="s">
        <v>78</v>
      </c>
      <c r="C34" s="76"/>
      <c r="D34" s="76"/>
      <c r="E34" s="76"/>
      <c r="F34" s="76"/>
      <c r="G34" s="76"/>
      <c r="H34" s="76"/>
      <c r="I34" s="76"/>
      <c r="J34" s="77"/>
    </row>
    <row r="35" spans="1:45" ht="105.75" customHeight="1" x14ac:dyDescent="0.25">
      <c r="A35" s="27" t="s">
        <v>61</v>
      </c>
      <c r="B35" s="87" t="s">
        <v>79</v>
      </c>
      <c r="C35" s="87"/>
      <c r="D35" s="87"/>
      <c r="E35" s="87"/>
      <c r="F35" s="87"/>
      <c r="G35" s="87"/>
      <c r="H35" s="87"/>
      <c r="I35" s="87"/>
      <c r="J35" s="88"/>
      <c r="M35" s="76"/>
      <c r="N35" s="76"/>
      <c r="O35" s="76"/>
      <c r="P35" s="76"/>
      <c r="Q35" s="76"/>
      <c r="R35" s="76"/>
      <c r="S35" s="76"/>
      <c r="T35" s="76"/>
      <c r="U35" s="77"/>
    </row>
    <row r="36" spans="1:45" ht="15.75" x14ac:dyDescent="0.25">
      <c r="A36" s="56" t="s">
        <v>62</v>
      </c>
      <c r="B36" s="57"/>
      <c r="C36" s="57"/>
      <c r="D36" s="57"/>
      <c r="E36" s="57"/>
      <c r="F36" s="57"/>
      <c r="G36" s="57"/>
      <c r="H36" s="57"/>
      <c r="I36" s="57"/>
      <c r="J36" s="58"/>
    </row>
    <row r="37" spans="1:45" ht="15.75" x14ac:dyDescent="0.25">
      <c r="A37" s="91" t="s">
        <v>63</v>
      </c>
      <c r="B37" s="92"/>
      <c r="C37" s="92"/>
      <c r="D37" s="92"/>
      <c r="E37" s="92"/>
      <c r="F37" s="92"/>
      <c r="G37" s="92"/>
      <c r="H37" s="92"/>
      <c r="I37" s="92"/>
      <c r="J37" s="93"/>
      <c r="K37" s="2"/>
    </row>
    <row r="38" spans="1:45" ht="15.75" x14ac:dyDescent="0.25">
      <c r="A38" s="28"/>
      <c r="B38" s="29"/>
      <c r="C38" s="29"/>
      <c r="D38" s="29"/>
      <c r="E38" s="29"/>
      <c r="F38" s="29"/>
      <c r="G38" s="29"/>
      <c r="H38" s="29"/>
      <c r="I38" s="29"/>
      <c r="J38" s="30"/>
      <c r="K38" s="2"/>
    </row>
    <row r="39" spans="1:45" ht="54.75" customHeight="1" x14ac:dyDescent="0.25">
      <c r="A39" s="89" t="s">
        <v>75</v>
      </c>
      <c r="B39" s="76"/>
      <c r="C39" s="76"/>
      <c r="D39" s="76"/>
      <c r="E39" s="76"/>
      <c r="F39" s="76"/>
      <c r="G39" s="76"/>
      <c r="H39" s="76"/>
      <c r="I39" s="76"/>
      <c r="J39" s="77"/>
      <c r="K39" s="2"/>
    </row>
    <row r="40" spans="1:45" ht="39.75" customHeight="1" x14ac:dyDescent="0.25">
      <c r="A40" s="89" t="s">
        <v>70</v>
      </c>
      <c r="B40" s="76"/>
      <c r="C40" s="76"/>
      <c r="D40" s="76"/>
      <c r="E40" s="76"/>
      <c r="F40" s="76"/>
      <c r="G40" s="76"/>
      <c r="H40" s="76"/>
      <c r="I40" s="76"/>
      <c r="J40" s="77"/>
    </row>
    <row r="41" spans="1:45" ht="42" customHeight="1" x14ac:dyDescent="0.25">
      <c r="A41" s="89" t="s">
        <v>76</v>
      </c>
      <c r="B41" s="76"/>
      <c r="C41" s="76"/>
      <c r="D41" s="76"/>
      <c r="E41" s="76"/>
      <c r="F41" s="76"/>
      <c r="G41" s="76"/>
      <c r="H41" s="76"/>
      <c r="I41" s="76"/>
      <c r="J41" s="77"/>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25">
      <c r="A42" s="89" t="s">
        <v>68</v>
      </c>
      <c r="B42" s="76"/>
      <c r="C42" s="76"/>
      <c r="D42" s="76"/>
      <c r="E42" s="76"/>
      <c r="F42" s="76"/>
      <c r="G42" s="76"/>
      <c r="H42" s="76"/>
      <c r="I42" s="76"/>
      <c r="J42" s="77"/>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75" customHeight="1" x14ac:dyDescent="0.25">
      <c r="A43" s="90" t="s">
        <v>64</v>
      </c>
      <c r="B43" s="90"/>
      <c r="C43" s="90"/>
      <c r="D43" s="90"/>
      <c r="E43" s="90"/>
      <c r="F43" s="90"/>
      <c r="G43" s="90"/>
      <c r="H43" s="90"/>
      <c r="I43" s="90"/>
      <c r="J43" s="90"/>
    </row>
  </sheetData>
  <mergeCells count="52">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M35:U35"/>
    <mergeCell ref="A26:J26"/>
    <mergeCell ref="C27:D27"/>
    <mergeCell ref="E27:F27"/>
    <mergeCell ref="G27:H27"/>
    <mergeCell ref="I27:J27"/>
    <mergeCell ref="A30:J30"/>
    <mergeCell ref="A31:J31"/>
    <mergeCell ref="B32:J32"/>
    <mergeCell ref="B33:J33"/>
    <mergeCell ref="B34:J34"/>
    <mergeCell ref="B35:J35"/>
    <mergeCell ref="A43:J43"/>
    <mergeCell ref="A36:J36"/>
    <mergeCell ref="A37:J37"/>
    <mergeCell ref="A39:J39"/>
    <mergeCell ref="A40:J40"/>
    <mergeCell ref="A41:J41"/>
    <mergeCell ref="A42:J42"/>
  </mergeCells>
  <dataValidations count="16">
    <dataValidation allowBlank="1" sqref="A8" xr:uid="{528804FC-EF5C-44B9-83C0-B1BA749B9061}"/>
    <dataValidation allowBlank="1" showInputMessage="1" prompt="Nombre del capítulo" sqref="B8:J10" xr:uid="{F862592C-BB07-4A40-870F-A8D5B47BBDB8}"/>
    <dataValidation allowBlank="1" showInputMessage="1" showErrorMessage="1" prompt="¿A quién va dirigido el programa?, ¿qué característica tiene esta población que requiere ser beneficiada?" sqref="B20:J20" xr:uid="{E7CA8939-B499-4A9F-8512-7F25662CAB63}"/>
    <dataValidation allowBlank="1" showInputMessage="1" showErrorMessage="1" prompt="Nombre del producto" sqref="B32:J32" xr:uid="{473B7CC3-EA2F-42B1-B48B-24BEC1E1E7EB}"/>
    <dataValidation allowBlank="1" showInputMessage="1" showErrorMessage="1" prompt="¿En qué consiste el producto? su objetivo" sqref="B33:J33" xr:uid="{7573EEA6-C84A-4A5A-ABDF-F7AE8D2C824E}"/>
    <dataValidation allowBlank="1" showInputMessage="1" showErrorMessage="1" prompt="1. Describir lo plasmado en el presupuesto_x000a_2. Describir lo alcanzado en términos financieros y de producción " sqref="B34:J34" xr:uid="{43F634EA-6366-46BD-A73A-5ED4A57C3F1B}"/>
    <dataValidation allowBlank="1" showInputMessage="1" showErrorMessage="1" prompt="De existir desvío, explicar razones." sqref="M35:U35" xr:uid="{42AACF86-CA5E-4D4F-A12B-4888D32CF370}"/>
    <dataValidation allowBlank="1" showInputMessage="1" showErrorMessage="1" prompt="Oportunidades de mejora identificadas" sqref="A39:J42" xr:uid="{652A9CD2-93FF-43AA-9FBB-8F1F009DFB67}"/>
    <dataValidation allowBlank="1" showInputMessage="1" showErrorMessage="1" prompt="Presupuesto del programa" sqref="A25:C25 F25" xr:uid="{65F79E32-F814-4C84-9A8B-C8CF54DECC98}"/>
    <dataValidation allowBlank="1" showInputMessage="1" showErrorMessage="1" prompt="¿En qué consiste el programa?" sqref="B19:J19" xr:uid="{27940F4E-187B-46FB-804F-C853CF68D8E0}"/>
    <dataValidation allowBlank="1" showInputMessage="1" showErrorMessage="1" prompt="Nombre de cada producto" sqref="A28:A29" xr:uid="{0F91C45D-61A5-4704-B20C-B58F123FC378}"/>
    <dataValidation allowBlank="1" showInputMessage="1" showErrorMessage="1" prompt="Nombre del indicador" sqref="B28:B29" xr:uid="{333DE6A1-32F3-4B81-97FA-C9495989EA61}"/>
    <dataValidation allowBlank="1" showInputMessage="1" showErrorMessage="1" prompt="Meta anual del indicador" sqref="E28 C28:C29" xr:uid="{FEFBEEBA-16D9-4FAD-AA1F-0A4D2BB8C625}"/>
    <dataValidation allowBlank="1" showInputMessage="1" showErrorMessage="1" prompt="Monto presupuestado para el producto" sqref="E29:H29 F28 D28:D29" xr:uid="{AD4DBCF5-D6ED-40C3-A431-E91C91ABCCAA}"/>
    <dataValidation allowBlank="1" showInputMessage="1" showErrorMessage="1" prompt="Meta alcanzada en el trimestre" sqref="G28" xr:uid="{CF119D04-65E9-45C9-B34C-C436344556D1}"/>
    <dataValidation allowBlank="1" showInputMessage="1" showErrorMessage="1" prompt="Monto ejecutado en el trimestre" sqref="H28" xr:uid="{02149570-8E9F-40B6-81CD-1041797738D3}"/>
  </dataValidation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E1AF6-BB39-4360-8C56-3340E8CEAFC8}">
  <sheetPr>
    <tabColor rgb="FF7030A0"/>
  </sheetPr>
  <dimension ref="A1:AS44"/>
  <sheetViews>
    <sheetView topLeftCell="A10" workbookViewId="0">
      <selection activeCell="M39" sqref="M39"/>
    </sheetView>
  </sheetViews>
  <sheetFormatPr baseColWidth="10" defaultColWidth="11.42578125" defaultRowHeight="15" x14ac:dyDescent="0.25"/>
  <cols>
    <col min="1" max="1" width="23" style="12" customWidth="1"/>
    <col min="2" max="10" width="12.7109375" style="12" customWidth="1"/>
    <col min="11" max="11" width="27.7109375" style="12" customWidth="1"/>
  </cols>
  <sheetData>
    <row r="1" spans="1:11" ht="21.75" thickBot="1" x14ac:dyDescent="0.3">
      <c r="A1" s="1"/>
      <c r="B1" s="43" t="s">
        <v>0</v>
      </c>
      <c r="C1" s="44"/>
      <c r="D1" s="44"/>
      <c r="E1" s="44"/>
      <c r="F1" s="44"/>
      <c r="G1" s="44"/>
      <c r="H1" s="44"/>
      <c r="I1" s="44"/>
      <c r="J1" s="45"/>
      <c r="K1" s="2"/>
    </row>
    <row r="2" spans="1:11" ht="21.75" thickBot="1" x14ac:dyDescent="0.3">
      <c r="A2" s="3"/>
      <c r="B2" s="46" t="s">
        <v>1</v>
      </c>
      <c r="C2" s="47"/>
      <c r="D2" s="46" t="s">
        <v>2</v>
      </c>
      <c r="E2" s="47"/>
      <c r="F2" s="47"/>
      <c r="G2" s="47"/>
      <c r="H2" s="48"/>
      <c r="I2" s="4" t="s">
        <v>3</v>
      </c>
      <c r="J2" s="5" t="s">
        <v>4</v>
      </c>
      <c r="K2" s="2"/>
    </row>
    <row r="3" spans="1:11" ht="21.75" thickBot="1" x14ac:dyDescent="0.3">
      <c r="A3" s="6"/>
      <c r="B3" s="49" t="s">
        <v>5</v>
      </c>
      <c r="C3" s="50"/>
      <c r="D3" s="49"/>
      <c r="E3" s="50"/>
      <c r="F3" s="50"/>
      <c r="G3" s="50"/>
      <c r="H3" s="51"/>
      <c r="I3" s="7"/>
      <c r="J3" s="8"/>
      <c r="K3" s="2"/>
    </row>
    <row r="4" spans="1:11" x14ac:dyDescent="0.25">
      <c r="A4" s="39"/>
      <c r="B4" s="40"/>
      <c r="C4" s="40"/>
      <c r="D4" s="41"/>
      <c r="E4" s="41"/>
      <c r="F4" s="41"/>
      <c r="G4" s="41"/>
      <c r="H4" s="41"/>
      <c r="I4" s="40"/>
      <c r="J4" s="42"/>
      <c r="K4" s="2"/>
    </row>
    <row r="5" spans="1:11" ht="3" customHeight="1" x14ac:dyDescent="0.25">
      <c r="A5" s="53"/>
      <c r="B5" s="54"/>
      <c r="C5" s="54"/>
      <c r="D5" s="54"/>
      <c r="E5" s="54"/>
      <c r="F5" s="54"/>
      <c r="G5" s="54"/>
      <c r="H5" s="54"/>
      <c r="I5" s="54"/>
      <c r="J5" s="55"/>
      <c r="K5" s="2"/>
    </row>
    <row r="6" spans="1:11" ht="15.75" x14ac:dyDescent="0.25">
      <c r="A6" s="56" t="s">
        <v>6</v>
      </c>
      <c r="B6" s="57"/>
      <c r="C6" s="57"/>
      <c r="D6" s="57"/>
      <c r="E6" s="57"/>
      <c r="F6" s="57"/>
      <c r="G6" s="57"/>
      <c r="H6" s="57"/>
      <c r="I6" s="57"/>
      <c r="J6" s="58"/>
      <c r="K6" s="2"/>
    </row>
    <row r="7" spans="1:11" ht="15.75" x14ac:dyDescent="0.25">
      <c r="A7" s="59" t="s">
        <v>7</v>
      </c>
      <c r="B7" s="60"/>
      <c r="C7" s="60"/>
      <c r="D7" s="60"/>
      <c r="E7" s="60"/>
      <c r="F7" s="60"/>
      <c r="G7" s="60"/>
      <c r="H7" s="60"/>
      <c r="I7" s="60"/>
      <c r="J7" s="61"/>
      <c r="K7" s="2"/>
    </row>
    <row r="8" spans="1:11" x14ac:dyDescent="0.25">
      <c r="A8" s="9" t="s">
        <v>8</v>
      </c>
      <c r="B8" s="62" t="s">
        <v>9</v>
      </c>
      <c r="C8" s="63"/>
      <c r="D8" s="63"/>
      <c r="E8" s="63"/>
      <c r="F8" s="63"/>
      <c r="G8" s="63"/>
      <c r="H8" s="63"/>
      <c r="I8" s="63"/>
      <c r="J8" s="64"/>
      <c r="K8" s="2"/>
    </row>
    <row r="9" spans="1:11" ht="15" customHeight="1" x14ac:dyDescent="0.25">
      <c r="A9" s="10" t="s">
        <v>10</v>
      </c>
      <c r="B9" s="62" t="s">
        <v>11</v>
      </c>
      <c r="C9" s="63"/>
      <c r="D9" s="63"/>
      <c r="E9" s="63"/>
      <c r="F9" s="63"/>
      <c r="G9" s="63"/>
      <c r="H9" s="63"/>
      <c r="I9" s="63"/>
      <c r="J9" s="64"/>
      <c r="K9" s="2"/>
    </row>
    <row r="10" spans="1:11" x14ac:dyDescent="0.25">
      <c r="A10" s="10" t="s">
        <v>12</v>
      </c>
      <c r="B10" s="65" t="s">
        <v>13</v>
      </c>
      <c r="C10" s="66"/>
      <c r="D10" s="66"/>
      <c r="E10" s="66"/>
      <c r="F10" s="66"/>
      <c r="G10" s="66"/>
      <c r="H10" s="66"/>
      <c r="I10" s="66"/>
      <c r="J10" s="67"/>
      <c r="K10" s="2"/>
    </row>
    <row r="11" spans="1:11" ht="61.5" customHeight="1" x14ac:dyDescent="0.25">
      <c r="A11" s="11" t="s">
        <v>14</v>
      </c>
      <c r="B11" s="68" t="s">
        <v>15</v>
      </c>
      <c r="C11" s="68"/>
      <c r="D11" s="68"/>
      <c r="E11" s="68"/>
      <c r="F11" s="68"/>
      <c r="G11" s="68"/>
      <c r="H11" s="68"/>
      <c r="I11" s="68"/>
      <c r="J11" s="68"/>
    </row>
    <row r="12" spans="1:11" ht="51.75" customHeight="1" x14ac:dyDescent="0.25">
      <c r="A12" s="11" t="s">
        <v>16</v>
      </c>
      <c r="B12" s="68" t="s">
        <v>17</v>
      </c>
      <c r="C12" s="68"/>
      <c r="D12" s="68"/>
      <c r="E12" s="68"/>
      <c r="F12" s="68"/>
      <c r="G12" s="68"/>
      <c r="H12" s="68"/>
      <c r="I12" s="68"/>
      <c r="J12" s="68"/>
    </row>
    <row r="13" spans="1:11" ht="15.75" x14ac:dyDescent="0.25">
      <c r="A13" s="56" t="s">
        <v>18</v>
      </c>
      <c r="B13" s="57"/>
      <c r="C13" s="57"/>
      <c r="D13" s="57"/>
      <c r="E13" s="57"/>
      <c r="F13" s="57"/>
      <c r="G13" s="57"/>
      <c r="H13" s="57"/>
      <c r="I13" s="57"/>
      <c r="J13" s="58"/>
    </row>
    <row r="14" spans="1:11" ht="27.75" customHeight="1" x14ac:dyDescent="0.25">
      <c r="A14" s="9" t="s">
        <v>19</v>
      </c>
      <c r="B14" s="13">
        <v>4</v>
      </c>
      <c r="C14" s="69" t="str">
        <f>IFERROR(VLOOKUP(B14,'[1]Validacion datos'!A2:B5,2,FALSE),"")</f>
        <v>DESARROLLO SOSTENIBLE</v>
      </c>
      <c r="D14" s="69"/>
      <c r="E14" s="69"/>
      <c r="F14" s="69"/>
      <c r="G14" s="69"/>
      <c r="H14" s="69"/>
      <c r="I14" s="69"/>
      <c r="J14" s="69"/>
    </row>
    <row r="15" spans="1:11" ht="26.25" customHeight="1" x14ac:dyDescent="0.25">
      <c r="A15" s="9" t="s">
        <v>20</v>
      </c>
      <c r="B15" s="14">
        <v>4.3</v>
      </c>
      <c r="C15" s="69" t="str">
        <f>IFERROR(VLOOKUP(B15,'[1]Validacion datos'!A8:B26,2,FALSE),"")</f>
        <v>Adecuada adaptación al cambio climático</v>
      </c>
      <c r="D15" s="69"/>
      <c r="E15" s="69"/>
      <c r="F15" s="69"/>
      <c r="G15" s="69"/>
      <c r="H15" s="69"/>
      <c r="I15" s="69"/>
      <c r="J15" s="69"/>
    </row>
    <row r="16" spans="1:11" ht="39" customHeight="1" x14ac:dyDescent="0.25">
      <c r="A16" s="9" t="s">
        <v>21</v>
      </c>
      <c r="B16" s="15" t="s">
        <v>22</v>
      </c>
      <c r="C16" s="52" t="str">
        <f>IFERROR(VLOOKUP(B16,'[1]Validacion datos'!D8:E64,2,FALSE),"")</f>
        <v>Reducir la vulnerabilidad, avanzar en la adaptación a los efectos del cambio climático y contribuir a la mitigación de sus causas</v>
      </c>
      <c r="D16" s="52"/>
      <c r="E16" s="52"/>
      <c r="F16" s="52"/>
      <c r="G16" s="52"/>
      <c r="H16" s="52"/>
      <c r="I16" s="52"/>
      <c r="J16" s="52"/>
    </row>
    <row r="17" spans="1:11" ht="15.75" x14ac:dyDescent="0.25">
      <c r="A17" s="56" t="s">
        <v>23</v>
      </c>
      <c r="B17" s="57"/>
      <c r="C17" s="57"/>
      <c r="D17" s="57"/>
      <c r="E17" s="57"/>
      <c r="F17" s="57"/>
      <c r="G17" s="57"/>
      <c r="H17" s="57"/>
      <c r="I17" s="57"/>
      <c r="J17" s="58"/>
    </row>
    <row r="18" spans="1:11" ht="29.25" customHeight="1" x14ac:dyDescent="0.25">
      <c r="A18" s="9" t="s">
        <v>24</v>
      </c>
      <c r="B18" s="76" t="s">
        <v>25</v>
      </c>
      <c r="C18" s="76"/>
      <c r="D18" s="76"/>
      <c r="E18" s="76"/>
      <c r="F18" s="76"/>
      <c r="G18" s="76"/>
      <c r="H18" s="76"/>
      <c r="I18" s="76"/>
      <c r="J18" s="77"/>
    </row>
    <row r="19" spans="1:11" ht="38.25" customHeight="1" x14ac:dyDescent="0.25">
      <c r="A19" s="16" t="s">
        <v>26</v>
      </c>
      <c r="B19" s="76" t="s">
        <v>27</v>
      </c>
      <c r="C19" s="76"/>
      <c r="D19" s="76"/>
      <c r="E19" s="76"/>
      <c r="F19" s="76"/>
      <c r="G19" s="76"/>
      <c r="H19" s="76"/>
      <c r="I19" s="76"/>
      <c r="J19" s="77"/>
    </row>
    <row r="20" spans="1:11" ht="36.75" customHeight="1" x14ac:dyDescent="0.25">
      <c r="A20" s="16" t="s">
        <v>28</v>
      </c>
      <c r="B20" s="76" t="s">
        <v>29</v>
      </c>
      <c r="C20" s="76"/>
      <c r="D20" s="76"/>
      <c r="E20" s="76"/>
      <c r="F20" s="76"/>
      <c r="G20" s="76"/>
      <c r="H20" s="76"/>
      <c r="I20" s="76"/>
      <c r="J20" s="77"/>
    </row>
    <row r="21" spans="1:11" ht="46.5" customHeight="1" x14ac:dyDescent="0.25">
      <c r="A21" s="16" t="s">
        <v>30</v>
      </c>
      <c r="B21" s="76" t="s">
        <v>65</v>
      </c>
      <c r="C21" s="76"/>
      <c r="D21" s="76"/>
      <c r="E21" s="76"/>
      <c r="F21" s="76"/>
      <c r="G21" s="76"/>
      <c r="H21" s="76"/>
      <c r="I21" s="76"/>
      <c r="J21" s="77"/>
      <c r="K21" s="2"/>
    </row>
    <row r="22" spans="1:11" ht="15.75" x14ac:dyDescent="0.25">
      <c r="A22" s="56" t="s">
        <v>31</v>
      </c>
      <c r="B22" s="57"/>
      <c r="C22" s="57"/>
      <c r="D22" s="57"/>
      <c r="E22" s="57"/>
      <c r="F22" s="57"/>
      <c r="G22" s="57"/>
      <c r="H22" s="57"/>
      <c r="I22" s="57"/>
      <c r="J22" s="58"/>
    </row>
    <row r="23" spans="1:11" ht="15.75" x14ac:dyDescent="0.25">
      <c r="A23" s="59" t="s">
        <v>32</v>
      </c>
      <c r="B23" s="60"/>
      <c r="C23" s="60"/>
      <c r="D23" s="60"/>
      <c r="E23" s="60"/>
      <c r="F23" s="60"/>
      <c r="G23" s="60"/>
      <c r="H23" s="60"/>
      <c r="I23" s="60"/>
      <c r="J23" s="61"/>
      <c r="K23" s="2"/>
    </row>
    <row r="24" spans="1:11" ht="15" customHeight="1" x14ac:dyDescent="0.25">
      <c r="A24" s="78" t="s">
        <v>33</v>
      </c>
      <c r="B24" s="79"/>
      <c r="C24" s="80" t="s">
        <v>34</v>
      </c>
      <c r="D24" s="81"/>
      <c r="E24" s="81"/>
      <c r="F24" s="81" t="s">
        <v>35</v>
      </c>
      <c r="G24" s="81"/>
      <c r="H24" s="79"/>
      <c r="I24" s="80" t="s">
        <v>36</v>
      </c>
      <c r="J24" s="82"/>
    </row>
    <row r="25" spans="1:11" ht="33" customHeight="1" x14ac:dyDescent="0.25">
      <c r="A25" s="70">
        <v>118280481</v>
      </c>
      <c r="B25" s="71"/>
      <c r="C25" s="72">
        <v>118280481</v>
      </c>
      <c r="D25" s="73"/>
      <c r="E25" s="71"/>
      <c r="F25" s="72">
        <v>117918783.26000001</v>
      </c>
      <c r="G25" s="73"/>
      <c r="H25" s="71"/>
      <c r="I25" s="94">
        <f>SUM(F25/C25)</f>
        <v>0.99694203357187905</v>
      </c>
      <c r="J25" s="95"/>
    </row>
    <row r="26" spans="1:11" ht="15.75" x14ac:dyDescent="0.25">
      <c r="A26" s="59" t="s">
        <v>37</v>
      </c>
      <c r="B26" s="60"/>
      <c r="C26" s="60"/>
      <c r="D26" s="60"/>
      <c r="E26" s="60"/>
      <c r="F26" s="60"/>
      <c r="G26" s="60"/>
      <c r="H26" s="60"/>
      <c r="I26" s="60"/>
      <c r="J26" s="61"/>
      <c r="K26" s="2"/>
    </row>
    <row r="27" spans="1:11" ht="33" customHeight="1" x14ac:dyDescent="0.25">
      <c r="A27" s="17"/>
      <c r="B27"/>
      <c r="C27" s="83" t="s">
        <v>38</v>
      </c>
      <c r="D27" s="84"/>
      <c r="E27" s="83" t="s">
        <v>80</v>
      </c>
      <c r="F27" s="84"/>
      <c r="G27" s="83" t="s">
        <v>40</v>
      </c>
      <c r="H27" s="83"/>
      <c r="I27" s="83" t="s">
        <v>41</v>
      </c>
      <c r="J27" s="85"/>
    </row>
    <row r="28" spans="1:11" ht="38.25" x14ac:dyDescent="0.25">
      <c r="A28" s="18" t="s">
        <v>42</v>
      </c>
      <c r="B28" s="19" t="s">
        <v>43</v>
      </c>
      <c r="C28" s="19" t="s">
        <v>44</v>
      </c>
      <c r="D28" s="19" t="s">
        <v>45</v>
      </c>
      <c r="E28" s="19" t="s">
        <v>46</v>
      </c>
      <c r="F28" s="19" t="s">
        <v>47</v>
      </c>
      <c r="G28" s="19" t="s">
        <v>48</v>
      </c>
      <c r="H28" s="19" t="s">
        <v>49</v>
      </c>
      <c r="I28" s="19" t="s">
        <v>50</v>
      </c>
      <c r="J28" s="20" t="s">
        <v>51</v>
      </c>
    </row>
    <row r="29" spans="1:11" ht="72" x14ac:dyDescent="0.25">
      <c r="A29" s="21" t="s">
        <v>52</v>
      </c>
      <c r="B29" s="22" t="s">
        <v>53</v>
      </c>
      <c r="C29" s="23">
        <v>46</v>
      </c>
      <c r="D29" s="24">
        <v>118280481</v>
      </c>
      <c r="E29" s="24">
        <v>14</v>
      </c>
      <c r="F29" s="24">
        <v>35728912.5</v>
      </c>
      <c r="G29" s="24">
        <v>14</v>
      </c>
      <c r="H29" s="24">
        <v>39046828.18</v>
      </c>
      <c r="I29" s="25">
        <f>Tabla14567345[[#This Row],[Física 
(E)]]/Tabla14567345[[#This Row],[Física
(C)]]</f>
        <v>1</v>
      </c>
      <c r="J29" s="26">
        <f>Tabla14567345[[#This Row],[Financiera 
 (F)]]/Tabla14567345[[#This Row],[Financiera
(D)]]</f>
        <v>1.0928636067498556</v>
      </c>
    </row>
    <row r="30" spans="1:11" ht="15.75" x14ac:dyDescent="0.25">
      <c r="A30" s="56" t="s">
        <v>54</v>
      </c>
      <c r="B30" s="57"/>
      <c r="C30" s="57"/>
      <c r="D30" s="57"/>
      <c r="E30" s="57"/>
      <c r="F30" s="57"/>
      <c r="G30" s="57"/>
      <c r="H30" s="57"/>
      <c r="I30" s="57"/>
      <c r="J30" s="58"/>
    </row>
    <row r="31" spans="1:11" ht="15.75" x14ac:dyDescent="0.25">
      <c r="A31" s="59" t="s">
        <v>55</v>
      </c>
      <c r="B31" s="60"/>
      <c r="C31" s="60"/>
      <c r="D31" s="60"/>
      <c r="E31" s="60"/>
      <c r="F31" s="60"/>
      <c r="G31" s="60"/>
      <c r="H31" s="60"/>
      <c r="I31" s="60"/>
      <c r="J31" s="61"/>
      <c r="K31" s="2"/>
    </row>
    <row r="32" spans="1:11" ht="30" customHeight="1" x14ac:dyDescent="0.25">
      <c r="A32" s="27" t="s">
        <v>56</v>
      </c>
      <c r="B32" s="76" t="s">
        <v>57</v>
      </c>
      <c r="C32" s="76"/>
      <c r="D32" s="76"/>
      <c r="E32" s="76"/>
      <c r="F32" s="76"/>
      <c r="G32" s="76"/>
      <c r="H32" s="76"/>
      <c r="I32" s="76"/>
      <c r="J32" s="77"/>
    </row>
    <row r="33" spans="1:45" ht="69.75" customHeight="1" x14ac:dyDescent="0.25">
      <c r="A33" s="27" t="s">
        <v>58</v>
      </c>
      <c r="B33" s="76" t="s">
        <v>59</v>
      </c>
      <c r="C33" s="76"/>
      <c r="D33" s="76"/>
      <c r="E33" s="76"/>
      <c r="F33" s="76"/>
      <c r="G33" s="76"/>
      <c r="H33" s="76"/>
      <c r="I33" s="76"/>
      <c r="J33" s="77"/>
    </row>
    <row r="34" spans="1:45" ht="60" customHeight="1" x14ac:dyDescent="0.25">
      <c r="A34" s="27" t="s">
        <v>60</v>
      </c>
      <c r="B34" s="86" t="s">
        <v>83</v>
      </c>
      <c r="C34" s="76"/>
      <c r="D34" s="76"/>
      <c r="E34" s="76"/>
      <c r="F34" s="76"/>
      <c r="G34" s="76"/>
      <c r="H34" s="76"/>
      <c r="I34" s="76"/>
      <c r="J34" s="77"/>
    </row>
    <row r="35" spans="1:45" ht="105.75" customHeight="1" x14ac:dyDescent="0.25">
      <c r="A35" s="27" t="s">
        <v>61</v>
      </c>
      <c r="B35" s="87" t="s">
        <v>79</v>
      </c>
      <c r="C35" s="87"/>
      <c r="D35" s="87"/>
      <c r="E35" s="87"/>
      <c r="F35" s="87"/>
      <c r="G35" s="87"/>
      <c r="H35" s="87"/>
      <c r="I35" s="87"/>
      <c r="J35" s="88"/>
      <c r="M35" s="76"/>
      <c r="N35" s="76"/>
      <c r="O35" s="76"/>
      <c r="P35" s="76"/>
      <c r="Q35" s="76"/>
      <c r="R35" s="76"/>
      <c r="S35" s="76"/>
      <c r="T35" s="76"/>
      <c r="U35" s="77"/>
    </row>
    <row r="36" spans="1:45" ht="15.75" x14ac:dyDescent="0.25">
      <c r="A36" s="56" t="s">
        <v>62</v>
      </c>
      <c r="B36" s="57"/>
      <c r="C36" s="57"/>
      <c r="D36" s="57"/>
      <c r="E36" s="57"/>
      <c r="F36" s="57"/>
      <c r="G36" s="57"/>
      <c r="H36" s="57"/>
      <c r="I36" s="57"/>
      <c r="J36" s="58"/>
    </row>
    <row r="37" spans="1:45" ht="15.75" x14ac:dyDescent="0.25">
      <c r="A37" s="91" t="s">
        <v>63</v>
      </c>
      <c r="B37" s="92"/>
      <c r="C37" s="92"/>
      <c r="D37" s="92"/>
      <c r="E37" s="92"/>
      <c r="F37" s="92"/>
      <c r="G37" s="92"/>
      <c r="H37" s="92"/>
      <c r="I37" s="92"/>
      <c r="J37" s="93"/>
      <c r="K37" s="2"/>
    </row>
    <row r="38" spans="1:45" ht="15.75" x14ac:dyDescent="0.25">
      <c r="A38" s="28"/>
      <c r="B38" s="29"/>
      <c r="C38" s="29"/>
      <c r="D38" s="29"/>
      <c r="E38" s="29"/>
      <c r="F38" s="29"/>
      <c r="G38" s="29"/>
      <c r="H38" s="29"/>
      <c r="I38" s="29"/>
      <c r="J38" s="30"/>
      <c r="K38" s="2"/>
    </row>
    <row r="39" spans="1:45" ht="147" customHeight="1" x14ac:dyDescent="0.25">
      <c r="A39" s="89" t="s">
        <v>81</v>
      </c>
      <c r="B39" s="76"/>
      <c r="C39" s="76"/>
      <c r="D39" s="76"/>
      <c r="E39" s="76"/>
      <c r="F39" s="76"/>
      <c r="G39" s="76"/>
      <c r="H39" s="76"/>
      <c r="I39" s="76"/>
      <c r="J39" s="77"/>
      <c r="K39" s="2"/>
    </row>
    <row r="40" spans="1:45" ht="39.75" customHeight="1" x14ac:dyDescent="0.25">
      <c r="A40" s="89" t="s">
        <v>70</v>
      </c>
      <c r="B40" s="76"/>
      <c r="C40" s="76"/>
      <c r="D40" s="76"/>
      <c r="E40" s="76"/>
      <c r="F40" s="76"/>
      <c r="G40" s="76"/>
      <c r="H40" s="76"/>
      <c r="I40" s="76"/>
      <c r="J40" s="77"/>
    </row>
    <row r="41" spans="1:45" ht="42" customHeight="1" x14ac:dyDescent="0.25">
      <c r="A41" s="89" t="s">
        <v>76</v>
      </c>
      <c r="B41" s="76"/>
      <c r="C41" s="76"/>
      <c r="D41" s="76"/>
      <c r="E41" s="76"/>
      <c r="F41" s="76"/>
      <c r="G41" s="76"/>
      <c r="H41" s="76"/>
      <c r="I41" s="76"/>
      <c r="J41" s="77"/>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row>
    <row r="42" spans="1:45" ht="30" customHeight="1" x14ac:dyDescent="0.25">
      <c r="A42" s="89" t="s">
        <v>68</v>
      </c>
      <c r="B42" s="76"/>
      <c r="C42" s="76"/>
      <c r="D42" s="76"/>
      <c r="E42" s="76"/>
      <c r="F42" s="76"/>
      <c r="G42" s="76"/>
      <c r="H42" s="76"/>
      <c r="I42" s="76"/>
      <c r="J42" s="77"/>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row>
    <row r="43" spans="1:45" ht="30" customHeight="1" x14ac:dyDescent="0.25">
      <c r="A43" s="89" t="s">
        <v>82</v>
      </c>
      <c r="B43" s="76"/>
      <c r="C43" s="76"/>
      <c r="D43" s="76"/>
      <c r="E43" s="76"/>
      <c r="F43" s="76"/>
      <c r="G43" s="76"/>
      <c r="H43" s="76"/>
      <c r="I43" s="76"/>
      <c r="J43" s="77"/>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row>
    <row r="44" spans="1:45" ht="30.75" customHeight="1" x14ac:dyDescent="0.25">
      <c r="A44" s="90" t="s">
        <v>64</v>
      </c>
      <c r="B44" s="90"/>
      <c r="C44" s="90"/>
      <c r="D44" s="90"/>
      <c r="E44" s="90"/>
      <c r="F44" s="90"/>
      <c r="G44" s="90"/>
      <c r="H44" s="90"/>
      <c r="I44" s="90"/>
      <c r="J44" s="90"/>
    </row>
  </sheetData>
  <mergeCells count="53">
    <mergeCell ref="A44:J44"/>
    <mergeCell ref="A43:J43"/>
    <mergeCell ref="A36:J36"/>
    <mergeCell ref="A37:J37"/>
    <mergeCell ref="A39:J39"/>
    <mergeCell ref="A40:J40"/>
    <mergeCell ref="A41:J41"/>
    <mergeCell ref="A42:J42"/>
    <mergeCell ref="M35:U35"/>
    <mergeCell ref="A26:J26"/>
    <mergeCell ref="C27:D27"/>
    <mergeCell ref="E27:F27"/>
    <mergeCell ref="G27:H27"/>
    <mergeCell ref="I27:J27"/>
    <mergeCell ref="A30:J30"/>
    <mergeCell ref="A31:J31"/>
    <mergeCell ref="B32:J32"/>
    <mergeCell ref="B33:J33"/>
    <mergeCell ref="B34:J34"/>
    <mergeCell ref="B35:J3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C16:J16"/>
    <mergeCell ref="A5:J5"/>
    <mergeCell ref="A6:J6"/>
    <mergeCell ref="A7:J7"/>
    <mergeCell ref="B8:J8"/>
    <mergeCell ref="B9:J9"/>
    <mergeCell ref="B10:J10"/>
    <mergeCell ref="B11:J11"/>
    <mergeCell ref="B12:J12"/>
    <mergeCell ref="A13:J13"/>
    <mergeCell ref="C14:J14"/>
    <mergeCell ref="C15:J15"/>
    <mergeCell ref="A4:J4"/>
    <mergeCell ref="B1:J1"/>
    <mergeCell ref="B2:C2"/>
    <mergeCell ref="D2:H2"/>
    <mergeCell ref="B3:C3"/>
    <mergeCell ref="D3:H3"/>
  </mergeCells>
  <dataValidations xWindow="346" yWindow="588" count="16">
    <dataValidation allowBlank="1" showInputMessage="1" showErrorMessage="1" prompt="Monto ejecutado en el trimestre" sqref="H28" xr:uid="{CD4E06BE-D2C5-4A5F-8679-11CCF84BF8F0}"/>
    <dataValidation allowBlank="1" showInputMessage="1" showErrorMessage="1" prompt="Meta alcanzada en el trimestre" sqref="G28" xr:uid="{F0ADA1AF-4883-41E3-81D5-DA0BC1F8FB1E}"/>
    <dataValidation allowBlank="1" showInputMessage="1" showErrorMessage="1" prompt="Monto presupuestado para el producto" sqref="E29:H29 F28 D28:D29" xr:uid="{2C90A6A4-DEBB-4C63-AAF5-DF823D873DDE}"/>
    <dataValidation allowBlank="1" showInputMessage="1" showErrorMessage="1" prompt="Meta anual del indicador" sqref="E28 C28:C29" xr:uid="{C33A8943-2B1D-45C3-9921-F5EFD06AACDD}"/>
    <dataValidation allowBlank="1" showInputMessage="1" showErrorMessage="1" prompt="Nombre del indicador" sqref="B28:B29" xr:uid="{26EB26BF-9262-4D33-A1DA-08078B44D137}"/>
    <dataValidation allowBlank="1" showInputMessage="1" showErrorMessage="1" prompt="Nombre de cada producto" sqref="A28:A29" xr:uid="{BA4AE0A5-46FE-415C-8D2E-EC4AC1B9F6EE}"/>
    <dataValidation allowBlank="1" showInputMessage="1" showErrorMessage="1" prompt="¿En qué consiste el programa?" sqref="B19:J19" xr:uid="{333C3BA9-9A3F-4482-9FD2-3B3D68A33D9F}"/>
    <dataValidation allowBlank="1" showInputMessage="1" showErrorMessage="1" prompt="Presupuesto del programa" sqref="A25:C25 F25" xr:uid="{881EEA9C-D3C7-41CE-86F0-606F5FDA4BCF}"/>
    <dataValidation allowBlank="1" showInputMessage="1" showErrorMessage="1" prompt="Oportunidades de mejora identificadas" sqref="A39:J43" xr:uid="{FCEA4A4E-0BB7-417D-88E0-7329A1DFC53E}"/>
    <dataValidation allowBlank="1" showInputMessage="1" showErrorMessage="1" prompt="De existir desvío, explicar razones." sqref="M35:U35" xr:uid="{6A0D2F39-5F0A-4FC0-A29E-DD245E6ADFA1}"/>
    <dataValidation allowBlank="1" showInputMessage="1" showErrorMessage="1" prompt="1. Describir lo plasmado en el presupuesto_x000a_2. Describir lo alcanzado en términos financieros y de producción " sqref="B34:J34" xr:uid="{DBDB1231-4393-4526-A16B-EC3249B64D76}"/>
    <dataValidation allowBlank="1" showInputMessage="1" showErrorMessage="1" prompt="¿En qué consiste el producto? su objetivo" sqref="B33:J33" xr:uid="{A10D1E9C-F8D6-4047-B31A-E7D486D94A57}"/>
    <dataValidation allowBlank="1" showInputMessage="1" showErrorMessage="1" prompt="Nombre del producto" sqref="B32:J32" xr:uid="{563A2531-DD9A-4FA4-BEB8-0F89EA570872}"/>
    <dataValidation allowBlank="1" showInputMessage="1" showErrorMessage="1" prompt="¿A quién va dirigido el programa?, ¿qué característica tiene esta población que requiere ser beneficiada?" sqref="B20:J20" xr:uid="{CFC6B9B5-32C1-4DC0-A0B3-8F5BB8DB4F73}"/>
    <dataValidation allowBlank="1" showInputMessage="1" prompt="Nombre del capítulo" sqref="B8:J10" xr:uid="{D6C40829-33CC-4FDC-8534-58363874151F}"/>
    <dataValidation allowBlank="1" sqref="A8" xr:uid="{8B9534C9-8F84-45AB-B51B-A278F650D6CB}"/>
  </dataValidations>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21201-8EF4-4EB0-97F5-C35209A313AE}">
  <dimension ref="A1:AX59"/>
  <sheetViews>
    <sheetView tabSelected="1" topLeftCell="C10" workbookViewId="0">
      <selection activeCell="Q63" sqref="Q63"/>
    </sheetView>
  </sheetViews>
  <sheetFormatPr baseColWidth="10" defaultColWidth="11.42578125" defaultRowHeight="15" x14ac:dyDescent="0.25"/>
  <cols>
    <col min="1" max="2" width="0" style="32" hidden="1" customWidth="1"/>
    <col min="3" max="3" width="0.140625" style="32" customWidth="1"/>
    <col min="4" max="10" width="0" style="32" hidden="1" customWidth="1"/>
    <col min="11" max="11" width="0.140625" style="32" customWidth="1"/>
    <col min="12" max="12" width="0" style="32" hidden="1" customWidth="1"/>
    <col min="13" max="13" width="0.140625" style="32" customWidth="1"/>
    <col min="14" max="14" width="0" style="32" hidden="1" customWidth="1"/>
    <col min="15" max="15" width="11.28515625" style="32" customWidth="1"/>
    <col min="16" max="16" width="3.7109375" style="32" customWidth="1"/>
    <col min="17" max="17" width="4.28515625" style="32" customWidth="1"/>
    <col min="18" max="18" width="0.140625" style="32" customWidth="1"/>
    <col min="19" max="20" width="0" style="32" hidden="1" customWidth="1"/>
    <col min="21" max="21" width="0.140625" style="32" customWidth="1"/>
    <col min="22" max="22" width="2.42578125" style="32" customWidth="1"/>
    <col min="23" max="23" width="8.140625" style="32" customWidth="1"/>
    <col min="24" max="24" width="0.140625" style="32" customWidth="1"/>
    <col min="25" max="25" width="2.140625" style="32" customWidth="1"/>
    <col min="26" max="27" width="0.140625" style="32" customWidth="1"/>
    <col min="28" max="28" width="8" style="32" customWidth="1"/>
    <col min="29" max="29" width="2.140625" style="32" customWidth="1"/>
    <col min="30" max="30" width="9.85546875" style="32" customWidth="1"/>
    <col min="31" max="31" width="2.7109375" style="32" customWidth="1"/>
    <col min="32" max="32" width="10.7109375" style="32" customWidth="1"/>
    <col min="33" max="33" width="1.42578125" style="32" customWidth="1"/>
    <col min="34" max="34" width="8.7109375" style="32" customWidth="1"/>
    <col min="35" max="35" width="3.28515625" style="32" customWidth="1"/>
    <col min="36" max="36" width="7.5703125" style="32" customWidth="1"/>
    <col min="37" max="37" width="3.85546875" style="32" customWidth="1"/>
    <col min="38" max="38" width="2.140625" style="32" customWidth="1"/>
    <col min="39" max="39" width="11" style="32" customWidth="1"/>
    <col min="40" max="40" width="0" style="32" hidden="1" customWidth="1"/>
    <col min="41" max="41" width="0.140625" style="32" customWidth="1"/>
    <col min="42" max="42" width="0" style="32" hidden="1" customWidth="1"/>
    <col min="43" max="43" width="0.140625" style="32" customWidth="1"/>
    <col min="44" max="48" width="0" style="32" hidden="1" customWidth="1"/>
    <col min="49" max="50" width="0.140625" style="32" customWidth="1"/>
    <col min="51" max="51" width="0" style="32" hidden="1" customWidth="1"/>
    <col min="52" max="16384" width="11.42578125" style="32"/>
  </cols>
  <sheetData>
    <row r="1" spans="1:50" x14ac:dyDescent="0.25">
      <c r="A1" s="100" t="s">
        <v>84</v>
      </c>
      <c r="B1" s="101"/>
      <c r="C1" s="101"/>
      <c r="D1" s="101"/>
      <c r="E1" s="101"/>
      <c r="F1" s="101"/>
      <c r="G1" s="101"/>
      <c r="H1" s="101"/>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row>
    <row r="2" spans="1:50" ht="7.15" customHeight="1" x14ac:dyDescent="0.25"/>
    <row r="3" spans="1:50" ht="24" customHeight="1" x14ac:dyDescent="0.25">
      <c r="B3" s="96" t="s">
        <v>85</v>
      </c>
      <c r="C3" s="97"/>
      <c r="D3" s="97"/>
      <c r="E3" s="97"/>
      <c r="F3" s="97"/>
      <c r="G3" s="97"/>
      <c r="H3" s="97"/>
      <c r="I3" s="97"/>
      <c r="J3" s="97"/>
      <c r="K3" s="97"/>
      <c r="L3" s="97"/>
      <c r="M3" s="97"/>
      <c r="N3" s="97"/>
      <c r="O3" s="97"/>
      <c r="P3" s="97"/>
      <c r="Q3" s="97"/>
      <c r="R3" s="97"/>
      <c r="S3" s="98"/>
      <c r="T3" s="99" t="s">
        <v>9</v>
      </c>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c r="AU3" s="97"/>
      <c r="AV3" s="97"/>
      <c r="AW3" s="97"/>
      <c r="AX3" s="98"/>
    </row>
    <row r="4" spans="1:50" ht="23.25" customHeight="1" x14ac:dyDescent="0.25">
      <c r="B4" s="96" t="s">
        <v>86</v>
      </c>
      <c r="C4" s="97"/>
      <c r="D4" s="97"/>
      <c r="E4" s="97"/>
      <c r="F4" s="97"/>
      <c r="G4" s="97"/>
      <c r="H4" s="97"/>
      <c r="I4" s="97"/>
      <c r="J4" s="97"/>
      <c r="K4" s="97"/>
      <c r="L4" s="97"/>
      <c r="M4" s="97"/>
      <c r="N4" s="97"/>
      <c r="O4" s="97"/>
      <c r="P4" s="97"/>
      <c r="Q4" s="97"/>
      <c r="R4" s="97"/>
      <c r="S4" s="98"/>
      <c r="T4" s="99" t="s">
        <v>11</v>
      </c>
      <c r="U4" s="97"/>
      <c r="V4" s="97"/>
      <c r="W4" s="97"/>
      <c r="X4" s="97"/>
      <c r="Y4" s="97"/>
      <c r="Z4" s="97"/>
      <c r="AA4" s="97"/>
      <c r="AB4" s="97"/>
      <c r="AC4" s="97"/>
      <c r="AD4" s="97"/>
      <c r="AE4" s="97"/>
      <c r="AF4" s="97"/>
      <c r="AG4" s="97"/>
      <c r="AH4" s="97"/>
      <c r="AI4" s="97"/>
      <c r="AJ4" s="97"/>
      <c r="AK4" s="97"/>
      <c r="AL4" s="97"/>
      <c r="AM4" s="97"/>
      <c r="AN4" s="97"/>
      <c r="AO4" s="97"/>
      <c r="AP4" s="97"/>
      <c r="AQ4" s="97"/>
      <c r="AR4" s="97"/>
      <c r="AS4" s="97"/>
      <c r="AT4" s="97"/>
      <c r="AU4" s="97"/>
      <c r="AV4" s="97"/>
      <c r="AW4" s="97"/>
      <c r="AX4" s="98"/>
    </row>
    <row r="5" spans="1:50" ht="30" customHeight="1" x14ac:dyDescent="0.25">
      <c r="B5" s="96" t="s">
        <v>87</v>
      </c>
      <c r="C5" s="97"/>
      <c r="D5" s="97"/>
      <c r="E5" s="97"/>
      <c r="F5" s="97"/>
      <c r="G5" s="97"/>
      <c r="H5" s="97"/>
      <c r="I5" s="97"/>
      <c r="J5" s="97"/>
      <c r="K5" s="97"/>
      <c r="L5" s="97"/>
      <c r="M5" s="97"/>
      <c r="N5" s="97"/>
      <c r="O5" s="97"/>
      <c r="P5" s="97"/>
      <c r="Q5" s="97"/>
      <c r="R5" s="97"/>
      <c r="S5" s="98"/>
      <c r="T5" s="99" t="s">
        <v>13</v>
      </c>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8"/>
    </row>
    <row r="6" spans="1:50" ht="6" customHeight="1" x14ac:dyDescent="0.25"/>
    <row r="7" spans="1:50" ht="18" customHeight="1" x14ac:dyDescent="0.25">
      <c r="H7" s="104" t="s">
        <v>88</v>
      </c>
      <c r="I7" s="101"/>
      <c r="J7" s="101"/>
      <c r="K7" s="101"/>
      <c r="L7" s="101"/>
      <c r="M7" s="101"/>
      <c r="N7" s="101"/>
      <c r="O7" s="101"/>
      <c r="P7" s="101"/>
      <c r="Q7" s="101"/>
      <c r="R7" s="101"/>
      <c r="S7" s="101"/>
      <c r="T7" s="101"/>
      <c r="U7" s="101"/>
      <c r="V7" s="101"/>
      <c r="W7" s="101"/>
      <c r="X7" s="101"/>
      <c r="Y7" s="101"/>
      <c r="Z7" s="101"/>
      <c r="AA7" s="101"/>
      <c r="AB7" s="101"/>
      <c r="AC7" s="101"/>
      <c r="AD7" s="101"/>
      <c r="AE7" s="101"/>
      <c r="AF7" s="101"/>
      <c r="AG7" s="101"/>
      <c r="AH7" s="101"/>
      <c r="AI7" s="101"/>
      <c r="AJ7" s="101"/>
      <c r="AK7" s="101"/>
      <c r="AL7" s="101"/>
      <c r="AM7" s="101"/>
      <c r="AN7" s="101"/>
      <c r="AO7" s="101"/>
      <c r="AP7" s="101"/>
      <c r="AQ7" s="101"/>
      <c r="AR7" s="101"/>
      <c r="AS7" s="101"/>
    </row>
    <row r="8" spans="1:50" ht="4.5" customHeight="1" x14ac:dyDescent="0.25"/>
    <row r="9" spans="1:50" ht="18" customHeight="1" x14ac:dyDescent="0.25">
      <c r="J9" s="105" t="s">
        <v>89</v>
      </c>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row>
    <row r="10" spans="1:50" ht="124.5" customHeight="1" x14ac:dyDescent="0.25">
      <c r="M10" s="106" t="s">
        <v>15</v>
      </c>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row>
    <row r="11" spans="1:50" ht="3" customHeight="1" x14ac:dyDescent="0.25"/>
    <row r="12" spans="1:50" ht="18" customHeight="1" x14ac:dyDescent="0.25">
      <c r="G12" s="105" t="s">
        <v>90</v>
      </c>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row>
    <row r="13" spans="1:50" ht="64.5" customHeight="1" x14ac:dyDescent="0.25">
      <c r="G13" s="106" t="s">
        <v>17</v>
      </c>
      <c r="H13" s="103"/>
      <c r="I13" s="103"/>
      <c r="J13" s="103"/>
      <c r="K13" s="103"/>
      <c r="L13" s="103"/>
      <c r="M13" s="103"/>
      <c r="N13" s="103"/>
      <c r="O13" s="103"/>
      <c r="P13" s="103"/>
      <c r="Q13" s="103"/>
      <c r="R13" s="103"/>
      <c r="S13" s="103"/>
      <c r="T13" s="103"/>
      <c r="U13" s="103"/>
      <c r="V13" s="103"/>
      <c r="W13" s="103"/>
      <c r="X13" s="103"/>
      <c r="Y13" s="103"/>
      <c r="Z13" s="103"/>
      <c r="AA13" s="103"/>
      <c r="AB13" s="103"/>
      <c r="AC13" s="103"/>
      <c r="AD13" s="103"/>
      <c r="AE13" s="103"/>
      <c r="AF13" s="103"/>
      <c r="AG13" s="103"/>
      <c r="AH13" s="103"/>
      <c r="AI13" s="103"/>
      <c r="AJ13" s="103"/>
      <c r="AK13" s="103"/>
      <c r="AL13" s="103"/>
      <c r="AM13" s="103"/>
      <c r="AN13" s="103"/>
      <c r="AO13" s="103"/>
      <c r="AP13" s="103"/>
      <c r="AQ13" s="103"/>
      <c r="AR13" s="103"/>
      <c r="AS13" s="103"/>
      <c r="AT13" s="103"/>
      <c r="AU13" s="33"/>
    </row>
    <row r="14" spans="1:50" ht="6" customHeight="1" x14ac:dyDescent="0.25"/>
    <row r="15" spans="1:50" ht="34.700000000000003" customHeight="1" x14ac:dyDescent="0.25">
      <c r="I15" s="107" t="s">
        <v>91</v>
      </c>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8"/>
      <c r="AL15" s="108"/>
      <c r="AM15" s="108"/>
      <c r="AN15" s="108"/>
      <c r="AO15" s="108"/>
      <c r="AP15" s="108"/>
      <c r="AQ15" s="108"/>
      <c r="AR15" s="108"/>
    </row>
    <row r="16" spans="1:50" ht="18" customHeight="1" x14ac:dyDescent="0.25">
      <c r="O16" s="105" t="s">
        <v>19</v>
      </c>
      <c r="P16" s="101"/>
      <c r="Q16" s="101"/>
      <c r="R16" s="101"/>
      <c r="V16" s="109" t="s">
        <v>92</v>
      </c>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row>
    <row r="17" spans="4:44" ht="18" customHeight="1" x14ac:dyDescent="0.25">
      <c r="M17" s="105" t="s">
        <v>20</v>
      </c>
      <c r="N17" s="101"/>
      <c r="O17" s="101"/>
      <c r="P17" s="101"/>
      <c r="Q17" s="101"/>
      <c r="U17" s="109" t="s">
        <v>93</v>
      </c>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row>
    <row r="18" spans="4:44" ht="18" customHeight="1" x14ac:dyDescent="0.25">
      <c r="L18" s="105" t="s">
        <v>21</v>
      </c>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row>
    <row r="19" spans="4:44" ht="45" customHeight="1" x14ac:dyDescent="0.25">
      <c r="J19" s="102" t="s">
        <v>94</v>
      </c>
      <c r="K19" s="103"/>
      <c r="L19" s="103"/>
      <c r="M19" s="103"/>
      <c r="N19" s="103"/>
      <c r="O19" s="103"/>
      <c r="P19" s="103"/>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row>
    <row r="20" spans="4:44" ht="6" customHeight="1" x14ac:dyDescent="0.25">
      <c r="J20" s="33"/>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row>
    <row r="21" spans="4:44" ht="18.2" customHeight="1" x14ac:dyDescent="0.25">
      <c r="E21" s="111" t="s">
        <v>95</v>
      </c>
      <c r="F21" s="101"/>
      <c r="G21" s="101"/>
      <c r="H21" s="101"/>
      <c r="I21" s="101"/>
      <c r="J21" s="101"/>
      <c r="K21" s="101"/>
      <c r="L21" s="101"/>
      <c r="M21" s="101"/>
      <c r="N21" s="101"/>
      <c r="O21" s="101"/>
      <c r="P21" s="101"/>
      <c r="Q21" s="101"/>
      <c r="R21" s="101"/>
      <c r="S21" s="101"/>
      <c r="T21" s="101"/>
      <c r="U21" s="101"/>
      <c r="V21" s="101"/>
      <c r="W21" s="101"/>
      <c r="X21" s="101"/>
      <c r="Y21" s="101"/>
      <c r="Z21" s="101"/>
      <c r="AA21" s="101"/>
      <c r="AB21" s="101"/>
      <c r="AC21" s="101"/>
      <c r="AD21" s="101"/>
      <c r="AE21" s="101"/>
      <c r="AF21" s="101"/>
      <c r="AG21" s="101"/>
      <c r="AH21" s="101"/>
      <c r="AI21" s="101"/>
      <c r="AJ21" s="101"/>
      <c r="AK21" s="101"/>
      <c r="AL21" s="101"/>
      <c r="AM21" s="101"/>
      <c r="AN21" s="101"/>
      <c r="AO21" s="101"/>
      <c r="AP21" s="101"/>
    </row>
    <row r="22" spans="4:44" ht="3" customHeight="1" x14ac:dyDescent="0.25"/>
    <row r="23" spans="4:44" ht="21" customHeight="1" x14ac:dyDescent="0.25">
      <c r="N23" s="105" t="s">
        <v>96</v>
      </c>
      <c r="O23" s="101"/>
      <c r="P23" s="101"/>
      <c r="Q23" s="101"/>
      <c r="R23" s="101"/>
      <c r="S23" s="101"/>
      <c r="T23" s="101"/>
      <c r="U23" s="101"/>
      <c r="V23" s="101"/>
      <c r="W23" s="101"/>
      <c r="X23" s="101"/>
      <c r="Y23" s="101"/>
      <c r="AB23" s="109"/>
      <c r="AC23" s="101"/>
      <c r="AD23" s="101"/>
      <c r="AE23" s="101"/>
      <c r="AF23" s="101"/>
      <c r="AG23" s="101"/>
      <c r="AH23" s="101"/>
      <c r="AI23" s="101"/>
      <c r="AJ23" s="101"/>
      <c r="AK23" s="101"/>
      <c r="AL23" s="101"/>
      <c r="AM23" s="101"/>
      <c r="AN23" s="101"/>
      <c r="AO23" s="101"/>
      <c r="AP23" s="101"/>
    </row>
    <row r="24" spans="4:44" ht="30" customHeight="1" x14ac:dyDescent="0.25">
      <c r="O24" s="112" t="s">
        <v>125</v>
      </c>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M24" s="112"/>
    </row>
    <row r="25" spans="4:44" ht="18" customHeight="1" x14ac:dyDescent="0.25">
      <c r="L25" s="105" t="s">
        <v>97</v>
      </c>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row>
    <row r="26" spans="4:44" ht="87.75" customHeight="1" x14ac:dyDescent="0.25">
      <c r="L26" s="102" t="s">
        <v>126</v>
      </c>
      <c r="M26" s="103"/>
      <c r="N26" s="103"/>
      <c r="O26" s="103"/>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row>
    <row r="27" spans="4:44" ht="18" customHeight="1" x14ac:dyDescent="0.25">
      <c r="N27" s="105" t="s">
        <v>98</v>
      </c>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row>
    <row r="28" spans="4:44" ht="30" customHeight="1" x14ac:dyDescent="0.25">
      <c r="N28" s="102" t="s">
        <v>29</v>
      </c>
      <c r="O28" s="103"/>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33"/>
    </row>
    <row r="29" spans="4:44" ht="18" customHeight="1" x14ac:dyDescent="0.25">
      <c r="N29" s="105" t="s">
        <v>99</v>
      </c>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row>
    <row r="30" spans="4:44" ht="59.25" customHeight="1" x14ac:dyDescent="0.25">
      <c r="N30" s="113" t="s">
        <v>124</v>
      </c>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row>
    <row r="31" spans="4:44" ht="6" customHeight="1" x14ac:dyDescent="0.25">
      <c r="N31" s="34"/>
    </row>
    <row r="32" spans="4:44" ht="19.149999999999999" customHeight="1" x14ac:dyDescent="0.25">
      <c r="D32" s="111" t="s">
        <v>100</v>
      </c>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row>
    <row r="33" spans="2:50" ht="3" customHeight="1" x14ac:dyDescent="0.25"/>
    <row r="34" spans="2:50" ht="17.45" customHeight="1" x14ac:dyDescent="0.25">
      <c r="K34" s="110" t="s">
        <v>101</v>
      </c>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8"/>
    </row>
    <row r="35" spans="2:50" ht="18.399999999999999" customHeight="1" x14ac:dyDescent="0.25">
      <c r="K35" s="115" t="s">
        <v>33</v>
      </c>
      <c r="L35" s="97"/>
      <c r="M35" s="97"/>
      <c r="N35" s="97"/>
      <c r="O35" s="97"/>
      <c r="P35" s="97"/>
      <c r="Q35" s="97"/>
      <c r="R35" s="97"/>
      <c r="S35" s="97"/>
      <c r="T35" s="97"/>
      <c r="U35" s="97"/>
      <c r="V35" s="97"/>
      <c r="W35" s="97"/>
      <c r="X35" s="98"/>
      <c r="Y35" s="115" t="s">
        <v>34</v>
      </c>
      <c r="Z35" s="97"/>
      <c r="AA35" s="97"/>
      <c r="AB35" s="97"/>
      <c r="AC35" s="97"/>
      <c r="AD35" s="97"/>
      <c r="AE35" s="98"/>
      <c r="AF35" s="115" t="s">
        <v>35</v>
      </c>
      <c r="AG35" s="97"/>
      <c r="AH35" s="97"/>
      <c r="AI35" s="98"/>
      <c r="AJ35" s="115" t="s">
        <v>102</v>
      </c>
      <c r="AK35" s="97"/>
      <c r="AL35" s="97"/>
      <c r="AM35" s="97"/>
      <c r="AN35" s="97"/>
      <c r="AO35" s="97"/>
      <c r="AP35" s="97"/>
      <c r="AQ35" s="98"/>
    </row>
    <row r="36" spans="2:50" ht="21.75" customHeight="1" x14ac:dyDescent="0.25">
      <c r="K36" s="116">
        <v>118280481</v>
      </c>
      <c r="L36" s="97"/>
      <c r="M36" s="97"/>
      <c r="N36" s="97"/>
      <c r="O36" s="97"/>
      <c r="P36" s="97"/>
      <c r="Q36" s="97"/>
      <c r="R36" s="97"/>
      <c r="S36" s="97"/>
      <c r="T36" s="97"/>
      <c r="U36" s="97"/>
      <c r="V36" s="97"/>
      <c r="W36" s="97"/>
      <c r="X36" s="98"/>
      <c r="Y36" s="116">
        <v>122894858.52</v>
      </c>
      <c r="Z36" s="97"/>
      <c r="AA36" s="97"/>
      <c r="AB36" s="97"/>
      <c r="AC36" s="97"/>
      <c r="AD36" s="97"/>
      <c r="AE36" s="97"/>
      <c r="AF36" s="116">
        <v>122537060.78</v>
      </c>
      <c r="AG36" s="97"/>
      <c r="AH36" s="97"/>
      <c r="AI36" s="97"/>
      <c r="AJ36" s="117">
        <f>AF36/Y36</f>
        <v>0.9970885865828002</v>
      </c>
      <c r="AK36" s="118"/>
      <c r="AL36" s="118"/>
      <c r="AM36" s="118"/>
      <c r="AN36" s="118"/>
      <c r="AO36" s="118"/>
      <c r="AP36" s="118"/>
      <c r="AQ36" s="119"/>
    </row>
    <row r="37" spans="2:50" ht="3" customHeight="1" x14ac:dyDescent="0.25"/>
    <row r="38" spans="2:50" ht="14.65" customHeight="1" x14ac:dyDescent="0.25">
      <c r="D38" s="121" t="s">
        <v>103</v>
      </c>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3"/>
    </row>
    <row r="39" spans="2:50" ht="15.6" customHeight="1" x14ac:dyDescent="0.25">
      <c r="D39" s="124" t="s">
        <v>104</v>
      </c>
      <c r="E39" s="97"/>
      <c r="F39" s="97"/>
      <c r="G39" s="97"/>
      <c r="H39" s="97"/>
      <c r="I39" s="97"/>
      <c r="J39" s="97"/>
      <c r="K39" s="97"/>
      <c r="L39" s="97"/>
      <c r="M39" s="97"/>
      <c r="N39" s="97"/>
      <c r="O39" s="98"/>
      <c r="P39" s="125" t="s">
        <v>104</v>
      </c>
      <c r="Q39" s="97"/>
      <c r="R39" s="97"/>
      <c r="S39" s="97"/>
      <c r="T39" s="97"/>
      <c r="U39" s="97"/>
      <c r="V39" s="98"/>
      <c r="W39" s="120" t="s">
        <v>105</v>
      </c>
      <c r="X39" s="97"/>
      <c r="Y39" s="97"/>
      <c r="Z39" s="97"/>
      <c r="AA39" s="97"/>
      <c r="AB39" s="98"/>
      <c r="AC39" s="120" t="s">
        <v>106</v>
      </c>
      <c r="AD39" s="97"/>
      <c r="AE39" s="97"/>
      <c r="AF39" s="98"/>
      <c r="AG39" s="120" t="s">
        <v>107</v>
      </c>
      <c r="AH39" s="97"/>
      <c r="AI39" s="97"/>
      <c r="AJ39" s="98"/>
      <c r="AK39" s="120" t="s">
        <v>108</v>
      </c>
      <c r="AL39" s="97"/>
      <c r="AM39" s="97"/>
      <c r="AN39" s="97"/>
      <c r="AO39" s="97"/>
      <c r="AP39" s="97"/>
      <c r="AQ39" s="126"/>
    </row>
    <row r="40" spans="2:50" ht="54.75" customHeight="1" x14ac:dyDescent="0.25">
      <c r="D40" s="138" t="s">
        <v>109</v>
      </c>
      <c r="E40" s="97"/>
      <c r="F40" s="97"/>
      <c r="G40" s="97"/>
      <c r="H40" s="97"/>
      <c r="I40" s="97"/>
      <c r="J40" s="97"/>
      <c r="K40" s="97"/>
      <c r="L40" s="97"/>
      <c r="M40" s="97"/>
      <c r="N40" s="97"/>
      <c r="O40" s="98"/>
      <c r="P40" s="120" t="s">
        <v>110</v>
      </c>
      <c r="Q40" s="97"/>
      <c r="R40" s="97"/>
      <c r="S40" s="97"/>
      <c r="T40" s="97"/>
      <c r="U40" s="97"/>
      <c r="V40" s="98"/>
      <c r="W40" s="36" t="s">
        <v>111</v>
      </c>
      <c r="X40" s="120" t="s">
        <v>112</v>
      </c>
      <c r="Y40" s="97"/>
      <c r="Z40" s="97"/>
      <c r="AA40" s="97"/>
      <c r="AB40" s="98"/>
      <c r="AC40" s="120" t="s">
        <v>113</v>
      </c>
      <c r="AD40" s="98"/>
      <c r="AE40" s="120" t="s">
        <v>114</v>
      </c>
      <c r="AF40" s="98"/>
      <c r="AG40" s="120" t="s">
        <v>115</v>
      </c>
      <c r="AH40" s="98"/>
      <c r="AI40" s="120" t="s">
        <v>116</v>
      </c>
      <c r="AJ40" s="98"/>
      <c r="AK40" s="120" t="s">
        <v>117</v>
      </c>
      <c r="AL40" s="98"/>
      <c r="AM40" s="120" t="s">
        <v>118</v>
      </c>
      <c r="AN40" s="97"/>
      <c r="AO40" s="97"/>
      <c r="AP40" s="97"/>
      <c r="AQ40" s="126"/>
    </row>
    <row r="41" spans="2:50" ht="171" customHeight="1" x14ac:dyDescent="0.25">
      <c r="D41" s="128" t="s">
        <v>52</v>
      </c>
      <c r="E41" s="129"/>
      <c r="F41" s="129"/>
      <c r="G41" s="129"/>
      <c r="H41" s="129"/>
      <c r="I41" s="129"/>
      <c r="J41" s="129"/>
      <c r="K41" s="129"/>
      <c r="L41" s="129"/>
      <c r="M41" s="129"/>
      <c r="N41" s="129"/>
      <c r="O41" s="130"/>
      <c r="P41" s="131" t="s">
        <v>53</v>
      </c>
      <c r="Q41" s="129"/>
      <c r="R41" s="129"/>
      <c r="S41" s="129"/>
      <c r="T41" s="129"/>
      <c r="U41" s="129"/>
      <c r="V41" s="130"/>
      <c r="W41" s="37" cm="1">
        <f t="array" ref="W41">Tabla14567[Física
(A)]</f>
        <v>46</v>
      </c>
      <c r="X41" s="132">
        <v>118280481</v>
      </c>
      <c r="Y41" s="133"/>
      <c r="Z41" s="133"/>
      <c r="AA41" s="133"/>
      <c r="AB41" s="134"/>
      <c r="AC41" s="135">
        <v>46</v>
      </c>
      <c r="AD41" s="136"/>
      <c r="AE41" s="132">
        <f>X41</f>
        <v>118280481</v>
      </c>
      <c r="AF41" s="137"/>
      <c r="AG41" s="135">
        <v>48</v>
      </c>
      <c r="AH41" s="136"/>
      <c r="AI41" s="132">
        <v>122537060.78</v>
      </c>
      <c r="AJ41" s="137"/>
      <c r="AK41" s="139">
        <f>AG41/AC41</f>
        <v>1.0434782608695652</v>
      </c>
      <c r="AL41" s="140"/>
      <c r="AM41" s="141">
        <f>AI41/AE41</f>
        <v>1.0359871700217385</v>
      </c>
      <c r="AN41" s="142"/>
      <c r="AO41" s="142"/>
      <c r="AP41" s="142"/>
      <c r="AQ41" s="143"/>
    </row>
    <row r="42" spans="2:50" ht="6" customHeight="1" x14ac:dyDescent="0.25"/>
    <row r="43" spans="2:50" ht="17.100000000000001" customHeight="1" x14ac:dyDescent="0.25">
      <c r="D43" s="111" t="s">
        <v>119</v>
      </c>
      <c r="E43" s="101"/>
      <c r="F43" s="101"/>
      <c r="G43" s="101"/>
      <c r="H43" s="101"/>
      <c r="I43" s="101"/>
      <c r="J43" s="101"/>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row>
    <row r="44" spans="2:50" ht="4.3499999999999996" customHeight="1" x14ac:dyDescent="0.25"/>
    <row r="45" spans="2:50" ht="30" customHeight="1" x14ac:dyDescent="0.25">
      <c r="B45" s="144" t="s">
        <v>120</v>
      </c>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c r="AA45" s="144" t="s">
        <v>57</v>
      </c>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row>
    <row r="46" spans="2:50" ht="23.85" customHeight="1" x14ac:dyDescent="0.25">
      <c r="B46" s="127" t="s">
        <v>121</v>
      </c>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8"/>
    </row>
    <row r="47" spans="2:50" ht="75" customHeight="1" x14ac:dyDescent="0.25">
      <c r="B47" s="102" t="s">
        <v>59</v>
      </c>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c r="AB47" s="102"/>
      <c r="AC47" s="102"/>
      <c r="AD47" s="102"/>
      <c r="AE47" s="102"/>
      <c r="AF47" s="102"/>
      <c r="AG47" s="102"/>
      <c r="AH47" s="102"/>
      <c r="AI47" s="102"/>
      <c r="AJ47" s="102"/>
      <c r="AK47" s="102"/>
      <c r="AL47" s="102"/>
      <c r="AM47" s="102"/>
      <c r="AN47" s="102"/>
      <c r="AO47" s="102"/>
      <c r="AP47" s="102"/>
      <c r="AQ47" s="102"/>
      <c r="AR47" s="102"/>
      <c r="AS47" s="102"/>
      <c r="AT47" s="102"/>
      <c r="AU47" s="102"/>
      <c r="AV47" s="102"/>
      <c r="AW47" s="102"/>
      <c r="AX47" s="102"/>
    </row>
    <row r="48" spans="2:50" ht="20.100000000000001" customHeight="1" x14ac:dyDescent="0.25">
      <c r="B48" s="127" t="s">
        <v>122</v>
      </c>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row>
    <row r="49" spans="2:50" ht="360" customHeight="1" x14ac:dyDescent="0.25">
      <c r="B49" s="102" t="s">
        <v>127</v>
      </c>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row>
    <row r="50" spans="2:50" ht="24.2" customHeight="1" x14ac:dyDescent="0.25">
      <c r="B50" s="127" t="s">
        <v>61</v>
      </c>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row>
    <row r="51" spans="2:50" ht="92.25" customHeight="1" x14ac:dyDescent="0.25">
      <c r="B51" s="113" t="s">
        <v>128</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row>
    <row r="52" spans="2:50" ht="6" customHeight="1" x14ac:dyDescent="0.25"/>
    <row r="53" spans="2:50" ht="18" customHeight="1" x14ac:dyDescent="0.25">
      <c r="C53" s="111" t="s">
        <v>123</v>
      </c>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row>
    <row r="54" spans="2:50" s="38" customFormat="1" ht="8.25" x14ac:dyDescent="0.25"/>
    <row r="55" spans="2:50" ht="156" customHeight="1" x14ac:dyDescent="0.25">
      <c r="E55" s="145" t="s">
        <v>129</v>
      </c>
      <c r="F55" s="106"/>
      <c r="G55" s="106"/>
      <c r="H55" s="106"/>
      <c r="I55" s="106"/>
      <c r="J55" s="106"/>
      <c r="K55" s="106"/>
      <c r="L55" s="106"/>
      <c r="M55" s="106"/>
      <c r="N55" s="106"/>
      <c r="O55" s="106"/>
      <c r="P55" s="106"/>
      <c r="Q55" s="106"/>
      <c r="R55" s="106"/>
      <c r="S55" s="106"/>
      <c r="T55" s="106"/>
      <c r="U55" s="106"/>
      <c r="V55" s="106"/>
      <c r="W55" s="106"/>
      <c r="X55" s="106"/>
      <c r="Y55" s="106"/>
      <c r="Z55" s="106"/>
      <c r="AA55" s="106"/>
      <c r="AB55" s="106"/>
      <c r="AC55" s="106"/>
      <c r="AD55" s="106"/>
      <c r="AE55" s="106"/>
      <c r="AF55" s="106"/>
      <c r="AG55" s="106"/>
      <c r="AH55" s="106"/>
      <c r="AI55" s="106"/>
      <c r="AJ55" s="106"/>
      <c r="AK55" s="106"/>
      <c r="AL55" s="106"/>
      <c r="AM55" s="106"/>
      <c r="AN55" s="106"/>
      <c r="AO55" s="106"/>
      <c r="AP55" s="106"/>
      <c r="AQ55" s="106"/>
      <c r="AR55" s="106"/>
      <c r="AS55" s="106"/>
      <c r="AT55" s="106"/>
      <c r="AU55" s="106"/>
      <c r="AV55" s="106"/>
      <c r="AW55" s="106"/>
    </row>
    <row r="56" spans="2:50" ht="43.5" customHeight="1" x14ac:dyDescent="0.25">
      <c r="E56" s="145" t="s">
        <v>130</v>
      </c>
      <c r="F56" s="145"/>
      <c r="G56" s="145"/>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row>
    <row r="57" spans="2:50" ht="35.1" customHeight="1" x14ac:dyDescent="0.25">
      <c r="E57" s="145" t="s">
        <v>131</v>
      </c>
      <c r="F57" s="145"/>
      <c r="G57" s="145"/>
      <c r="H57" s="145"/>
      <c r="I57" s="145"/>
      <c r="J57" s="145"/>
      <c r="K57" s="145"/>
      <c r="L57" s="145"/>
      <c r="M57" s="145"/>
      <c r="N57" s="145"/>
      <c r="O57" s="145"/>
      <c r="P57" s="145"/>
      <c r="Q57" s="145"/>
      <c r="R57" s="145"/>
      <c r="S57" s="145"/>
      <c r="T57" s="145"/>
      <c r="U57" s="145"/>
      <c r="V57" s="145"/>
      <c r="W57" s="145"/>
      <c r="X57" s="145"/>
      <c r="Y57" s="145"/>
      <c r="Z57" s="145"/>
      <c r="AA57" s="145"/>
      <c r="AB57" s="145"/>
      <c r="AC57" s="145"/>
      <c r="AD57" s="145"/>
      <c r="AE57" s="145"/>
      <c r="AF57" s="145"/>
      <c r="AG57" s="145"/>
      <c r="AH57" s="145"/>
      <c r="AI57" s="145"/>
      <c r="AJ57" s="145"/>
      <c r="AK57" s="145"/>
      <c r="AL57" s="145"/>
      <c r="AM57" s="145"/>
      <c r="AN57" s="145"/>
      <c r="AO57" s="145"/>
      <c r="AP57" s="145"/>
      <c r="AQ57" s="145"/>
      <c r="AR57" s="145"/>
      <c r="AS57" s="145"/>
      <c r="AT57" s="145"/>
      <c r="AU57" s="145"/>
      <c r="AV57" s="145"/>
      <c r="AW57" s="145"/>
    </row>
    <row r="58" spans="2:50" ht="71.25" customHeight="1" x14ac:dyDescent="0.25">
      <c r="E58" s="145" t="s">
        <v>132</v>
      </c>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row>
    <row r="59" spans="2:50" ht="71.25" customHeight="1" x14ac:dyDescent="0.25">
      <c r="E59" s="145" t="s">
        <v>133</v>
      </c>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row>
  </sheetData>
  <mergeCells count="79">
    <mergeCell ref="E59:AW59"/>
    <mergeCell ref="E55:AW55"/>
    <mergeCell ref="E56:AW56"/>
    <mergeCell ref="E57:AW57"/>
    <mergeCell ref="E58:AW58"/>
    <mergeCell ref="B47:AX47"/>
    <mergeCell ref="B48:AX48"/>
    <mergeCell ref="B49:AX49"/>
    <mergeCell ref="B50:AX50"/>
    <mergeCell ref="B51:AX51"/>
    <mergeCell ref="C53:AT53"/>
    <mergeCell ref="AK41:AL41"/>
    <mergeCell ref="AM41:AQ41"/>
    <mergeCell ref="D43:AQ43"/>
    <mergeCell ref="B45:Z45"/>
    <mergeCell ref="AA45:AX45"/>
    <mergeCell ref="B46:AX46"/>
    <mergeCell ref="AI40:AJ40"/>
    <mergeCell ref="AK40:AL40"/>
    <mergeCell ref="AM40:AQ40"/>
    <mergeCell ref="D41:O41"/>
    <mergeCell ref="P41:V41"/>
    <mergeCell ref="X41:AB41"/>
    <mergeCell ref="AC41:AD41"/>
    <mergeCell ref="AE41:AF41"/>
    <mergeCell ref="AG41:AH41"/>
    <mergeCell ref="AI41:AJ41"/>
    <mergeCell ref="D40:O40"/>
    <mergeCell ref="P40:V40"/>
    <mergeCell ref="X40:AB40"/>
    <mergeCell ref="AC40:AD40"/>
    <mergeCell ref="AE40:AF40"/>
    <mergeCell ref="AG40:AH40"/>
    <mergeCell ref="D38:AQ38"/>
    <mergeCell ref="D39:O39"/>
    <mergeCell ref="P39:V39"/>
    <mergeCell ref="W39:AB39"/>
    <mergeCell ref="AC39:AF39"/>
    <mergeCell ref="AG39:AJ39"/>
    <mergeCell ref="AK39:AQ39"/>
    <mergeCell ref="K35:X35"/>
    <mergeCell ref="Y35:AE35"/>
    <mergeCell ref="AF35:AI35"/>
    <mergeCell ref="AJ35:AQ35"/>
    <mergeCell ref="K36:X36"/>
    <mergeCell ref="Y36:AE36"/>
    <mergeCell ref="AF36:AI36"/>
    <mergeCell ref="AJ36:AQ36"/>
    <mergeCell ref="K34:AQ34"/>
    <mergeCell ref="E21:AP21"/>
    <mergeCell ref="N23:Y23"/>
    <mergeCell ref="AB23:AP23"/>
    <mergeCell ref="O24:AM24"/>
    <mergeCell ref="L25:AM25"/>
    <mergeCell ref="L26:AM26"/>
    <mergeCell ref="N27:AP27"/>
    <mergeCell ref="N28:AO28"/>
    <mergeCell ref="N29:AQ29"/>
    <mergeCell ref="N30:AQ30"/>
    <mergeCell ref="D32:AO32"/>
    <mergeCell ref="J19:AP19"/>
    <mergeCell ref="H7:AS7"/>
    <mergeCell ref="J9:AV9"/>
    <mergeCell ref="M10:AQ10"/>
    <mergeCell ref="G12:AU12"/>
    <mergeCell ref="G13:AT13"/>
    <mergeCell ref="I15:AR15"/>
    <mergeCell ref="O16:R16"/>
    <mergeCell ref="V16:AR16"/>
    <mergeCell ref="M17:Q17"/>
    <mergeCell ref="U17:AR17"/>
    <mergeCell ref="L18:AP18"/>
    <mergeCell ref="B5:S5"/>
    <mergeCell ref="T5:AX5"/>
    <mergeCell ref="A1:AM1"/>
    <mergeCell ref="B3:S3"/>
    <mergeCell ref="T3:AX3"/>
    <mergeCell ref="B4:S4"/>
    <mergeCell ref="T4:AX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T1-2023</vt:lpstr>
      <vt:lpstr>T2-2023</vt:lpstr>
      <vt:lpstr>T3-2023 </vt:lpstr>
      <vt:lpstr>T4-2023</vt:lpstr>
      <vt:lpstr>Informe anual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Garcia</dc:creator>
  <cp:lastModifiedBy>Maria Garcia</cp:lastModifiedBy>
  <cp:lastPrinted>2023-05-09T19:50:20Z</cp:lastPrinted>
  <dcterms:created xsi:type="dcterms:W3CDTF">2023-05-09T15:02:38Z</dcterms:created>
  <dcterms:modified xsi:type="dcterms:W3CDTF">2024-02-21T16:25:12Z</dcterms:modified>
</cp:coreProperties>
</file>